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ammortamento leasing excel x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Rodolfo</author>
  </authors>
  <commentList>
    <comment ref="D8" authorId="0">
      <text>
        <r>
          <rPr>
            <b/>
            <sz val="8"/>
            <color indexed="10"/>
            <rFont val="Tahoma"/>
            <family val="2"/>
          </rPr>
          <t>NB: 
12 = 12 canoni mensili
6 = 6 canoni bimestrali
4 = 4 canoni trimestrali
3 = 3 canoni quadrimestrali 
2 = 2 canoni semestrali
1 = un canone annuale</t>
        </r>
      </text>
    </comment>
    <comment ref="D10" authorId="0">
      <text>
        <r>
          <rPr>
            <b/>
            <sz val="8"/>
            <color indexed="10"/>
            <rFont val="Tahoma"/>
            <family val="2"/>
          </rPr>
          <t>NB: Cambiando il tasso Tan, indicare il simbolo della percentuale (%)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<sst xmlns="http://schemas.openxmlformats.org/spreadsheetml/2006/main" count="31" uniqueCount="31">
  <si>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Durata espressa in Anni &gt;</t>
  </si>
  <si>
    <t>Francese</t>
  </si>
  <si>
    <t>Quota Capitale</t>
  </si>
  <si>
    <t>Quota Interessi</t>
  </si>
  <si>
    <t>Numero Canoni Annuali &gt;</t>
  </si>
  <si>
    <t>Tasso Tan del Leasing &gt;</t>
  </si>
  <si>
    <t xml:space="preserve">Oneri accessori </t>
  </si>
  <si>
    <t>Nr. Canoni</t>
  </si>
  <si>
    <t>Capitale Residuo</t>
  </si>
  <si>
    <t>Costo Singolo Canone</t>
  </si>
  <si>
    <t>Totale Oneri Accessori</t>
  </si>
  <si>
    <t>Canone + oneri accessori</t>
  </si>
  <si>
    <t>Montante +  Oneri Accessori</t>
  </si>
  <si>
    <t>Totale interessi</t>
  </si>
  <si>
    <t>Importo Netto Erogato</t>
  </si>
  <si>
    <t>Montante</t>
  </si>
  <si>
    <t>Importo Netto del Leasing &gt;</t>
  </si>
  <si>
    <t>Calcolo automatico Canoni &gt;</t>
  </si>
  <si>
    <t>Calcolo Leasing Auto Immobiliare Ecc. Con o Senza Anticipo o Riscatto</t>
  </si>
  <si>
    <t xml:space="preserve">      Esempio di calcolo leasing immobiliare excel xls a 30 anni:</t>
  </si>
  <si>
    <t xml:space="preserve">      Usando il presente file excel sarà possibile calcolare qualunque ammortamento di un</t>
  </si>
  <si>
    <t xml:space="preserve">      bene in leasing sia operativo che finanziario quindi per auto immobiliare strumentale etc. </t>
  </si>
  <si>
    <t xml:space="preserve">      Maggiori dettagli su i vari tipi di ammortamento di un leasing (deducibilità e detraibilità) </t>
  </si>
  <si>
    <t xml:space="preserve">      in base al bene e/o all'utilizzatore, potete visionarli su seguente collegamento:</t>
  </si>
  <si>
    <t>calcolo piano di ammortamento di un leasing</t>
  </si>
  <si>
    <t>Calcolo Finanziamento Auto Con Zero Anticipo E Maxi Rata Finale</t>
  </si>
  <si>
    <t>Calcolo Nuova Rata Per Consolidamento Debiti + Liquidità Fino A 20 Anni</t>
  </si>
  <si>
    <t>Riepilogo dati aggregati &gt;</t>
  </si>
  <si>
    <t>Correlate al calcolo piano ammortamento leasing excel xls gratis:</t>
  </si>
  <si>
    <t>Oneri Acc. su ogni canone &gt;</t>
  </si>
  <si>
    <t xml:space="preserve">  Foglio di calcolo piano ammortamento leasing excel gratis by MediaPrestiti.it - Edizione 2024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</si>
</sst>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m\ yy"/>
    <numFmt numFmtId="174" formatCode="#,##0_ ;\-#,##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8"/>
      <color indexed="10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6"/>
      <color indexed="12"/>
      <name val="Arial"/>
      <family val="2"/>
    </font>
    <font>
      <b/>
      <u val="single"/>
      <sz val="13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6"/>
      <color rgb="FF0000FF"/>
      <name val="Arial"/>
      <family val="2"/>
    </font>
    <font>
      <b/>
      <u val="single"/>
      <sz val="13"/>
      <color theme="10"/>
      <name val="Arial"/>
      <family val="2"/>
    </font>
    <font>
      <b/>
      <sz val="12"/>
      <color rgb="FF0000FF"/>
      <name val="Arial"/>
      <family val="2"/>
    </font>
    <font>
      <b/>
      <u val="single"/>
      <sz val="12"/>
      <color theme="10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3" fontId="2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0" fontId="55" fillId="0" borderId="0" xfId="36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top"/>
      <protection/>
    </xf>
    <xf numFmtId="172" fontId="2" fillId="0" borderId="0" xfId="0" applyNumberFormat="1" applyFont="1" applyFill="1" applyBorder="1" applyAlignment="1" applyProtection="1">
      <alignment horizontal="left" vertical="top"/>
      <protection/>
    </xf>
    <xf numFmtId="173" fontId="2" fillId="0" borderId="0" xfId="0" applyNumberFormat="1" applyFont="1" applyFill="1" applyBorder="1" applyAlignment="1" applyProtection="1">
      <alignment vertical="top"/>
      <protection/>
    </xf>
    <xf numFmtId="172" fontId="2" fillId="0" borderId="0" xfId="0" applyNumberFormat="1" applyFont="1" applyFill="1" applyBorder="1" applyAlignment="1" applyProtection="1">
      <alignment vertical="top"/>
      <protection/>
    </xf>
    <xf numFmtId="0" fontId="55" fillId="0" borderId="0" xfId="36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2" fillId="0" borderId="0" xfId="0" applyFont="1" applyFill="1" applyAlignment="1" applyProtection="1">
      <alignment vertical="center"/>
      <protection/>
    </xf>
    <xf numFmtId="172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Font="1" applyBorder="1" applyAlignment="1">
      <alignment/>
    </xf>
    <xf numFmtId="44" fontId="57" fillId="33" borderId="11" xfId="0" applyNumberFormat="1" applyFont="1" applyFill="1" applyBorder="1" applyAlignment="1" applyProtection="1">
      <alignment horizontal="right"/>
      <protection locked="0"/>
    </xf>
    <xf numFmtId="174" fontId="57" fillId="33" borderId="12" xfId="45" applyNumberFormat="1" applyFont="1" applyFill="1" applyBorder="1" applyAlignment="1" applyProtection="1">
      <alignment horizontal="right"/>
      <protection locked="0"/>
    </xf>
    <xf numFmtId="0" fontId="58" fillId="0" borderId="0" xfId="0" applyFont="1" applyBorder="1" applyAlignment="1">
      <alignment/>
    </xf>
    <xf numFmtId="174" fontId="57" fillId="33" borderId="12" xfId="45" applyNumberFormat="1" applyFont="1" applyFill="1" applyBorder="1" applyAlignment="1" applyProtection="1">
      <alignment horizontal="right"/>
      <protection/>
    </xf>
    <xf numFmtId="0" fontId="59" fillId="0" borderId="0" xfId="0" applyFont="1" applyBorder="1" applyAlignment="1">
      <alignment/>
    </xf>
    <xf numFmtId="174" fontId="57" fillId="33" borderId="0" xfId="45" applyNumberFormat="1" applyFont="1" applyFill="1" applyBorder="1" applyAlignment="1" applyProtection="1">
      <alignment horizontal="right"/>
      <protection locked="0"/>
    </xf>
    <xf numFmtId="10" fontId="57" fillId="33" borderId="11" xfId="5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3" fontId="0" fillId="0" borderId="0" xfId="45" applyFont="1" applyBorder="1" applyAlignment="1">
      <alignment/>
    </xf>
    <xf numFmtId="0" fontId="0" fillId="0" borderId="0" xfId="0" applyBorder="1" applyAlignment="1">
      <alignment/>
    </xf>
    <xf numFmtId="0" fontId="60" fillId="34" borderId="13" xfId="0" applyFont="1" applyFill="1" applyBorder="1" applyAlignment="1">
      <alignment horizontal="left"/>
    </xf>
    <xf numFmtId="0" fontId="40" fillId="34" borderId="14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2" fillId="33" borderId="0" xfId="0" applyFont="1" applyFill="1" applyBorder="1" applyAlignment="1">
      <alignment horizontal="left"/>
    </xf>
    <xf numFmtId="44" fontId="52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0" fillId="34" borderId="13" xfId="0" applyFont="1" applyFill="1" applyBorder="1" applyAlignment="1">
      <alignment horizontal="left"/>
    </xf>
    <xf numFmtId="0" fontId="40" fillId="34" borderId="12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0" fillId="0" borderId="18" xfId="0" applyBorder="1" applyAlignment="1">
      <alignment horizontal="left"/>
    </xf>
    <xf numFmtId="44" fontId="0" fillId="0" borderId="19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43" fontId="0" fillId="0" borderId="0" xfId="45" applyFont="1" applyAlignment="1">
      <alignment/>
    </xf>
    <xf numFmtId="43" fontId="0" fillId="0" borderId="18" xfId="45" applyFont="1" applyBorder="1" applyAlignment="1">
      <alignment/>
    </xf>
    <xf numFmtId="172" fontId="61" fillId="33" borderId="0" xfId="0" applyNumberFormat="1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44" fontId="57" fillId="33" borderId="12" xfId="0" applyNumberFormat="1" applyFont="1" applyFill="1" applyBorder="1" applyAlignment="1" applyProtection="1">
      <alignment horizontal="right"/>
      <protection locked="0"/>
    </xf>
    <xf numFmtId="44" fontId="52" fillId="33" borderId="13" xfId="0" applyNumberFormat="1" applyFont="1" applyFill="1" applyBorder="1" applyAlignment="1">
      <alignment horizontal="center"/>
    </xf>
    <xf numFmtId="44" fontId="52" fillId="33" borderId="14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 applyProtection="1">
      <alignment vertical="center"/>
      <protection/>
    </xf>
    <xf numFmtId="172" fontId="55" fillId="0" borderId="10" xfId="36" applyNumberFormat="1" applyFont="1" applyFill="1" applyBorder="1" applyAlignment="1" applyProtection="1">
      <alignment vertical="center"/>
      <protection/>
    </xf>
    <xf numFmtId="0" fontId="55" fillId="0" borderId="20" xfId="36" applyFont="1" applyFill="1" applyBorder="1" applyAlignment="1" applyProtection="1">
      <alignment vertical="center"/>
      <protection/>
    </xf>
    <xf numFmtId="172" fontId="62" fillId="0" borderId="21" xfId="0" applyNumberFormat="1" applyFont="1" applyFill="1" applyBorder="1" applyAlignment="1" applyProtection="1">
      <alignment horizontal="left" vertical="center"/>
      <protection/>
    </xf>
    <xf numFmtId="172" fontId="63" fillId="0" borderId="0" xfId="36" applyNumberFormat="1" applyFont="1" applyFill="1" applyBorder="1" applyAlignment="1" applyProtection="1">
      <alignment vertical="center"/>
      <protection/>
    </xf>
    <xf numFmtId="0" fontId="63" fillId="0" borderId="0" xfId="36" applyFont="1" applyFill="1" applyBorder="1" applyAlignment="1" applyProtection="1">
      <alignment vertical="center"/>
      <protection/>
    </xf>
    <xf numFmtId="0" fontId="64" fillId="0" borderId="0" xfId="0" applyFont="1" applyBorder="1" applyAlignment="1">
      <alignment/>
    </xf>
    <xf numFmtId="0" fontId="52" fillId="35" borderId="13" xfId="0" applyFont="1" applyFill="1" applyBorder="1" applyAlignment="1">
      <alignment horizontal="center"/>
    </xf>
    <xf numFmtId="0" fontId="65" fillId="0" borderId="0" xfId="36" applyFont="1" applyBorder="1" applyAlignment="1" applyProtection="1">
      <alignment horizontal="left"/>
      <protection/>
    </xf>
    <xf numFmtId="172" fontId="63" fillId="0" borderId="0" xfId="36" applyNumberFormat="1" applyFont="1" applyFill="1" applyBorder="1" applyAlignment="1" applyProtection="1">
      <alignment vertical="top"/>
      <protection/>
    </xf>
    <xf numFmtId="0" fontId="63" fillId="0" borderId="0" xfId="36" applyFont="1" applyFill="1" applyBorder="1" applyAlignment="1" applyProtection="1">
      <alignment vertical="top"/>
      <protection/>
    </xf>
    <xf numFmtId="172" fontId="66" fillId="33" borderId="0" xfId="0" applyNumberFormat="1" applyFont="1" applyFill="1" applyBorder="1" applyAlignment="1" applyProtection="1">
      <alignment/>
      <protection/>
    </xf>
    <xf numFmtId="0" fontId="67" fillId="0" borderId="0" xfId="0" applyFont="1" applyBorder="1" applyAlignment="1">
      <alignment horizontal="left"/>
    </xf>
    <xf numFmtId="0" fontId="52" fillId="33" borderId="13" xfId="0" applyFont="1" applyFill="1" applyBorder="1" applyAlignment="1">
      <alignment horizontal="right"/>
    </xf>
    <xf numFmtId="0" fontId="52" fillId="33" borderId="12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ediaprestiti.it/calcolo-piano-ammortamento-leasing.htm" TargetMode="External" /><Relationship Id="rId3" Type="http://schemas.openxmlformats.org/officeDocument/2006/relationships/hyperlink" Target="https://www.mediaprestiti.it/calcolo-piano-ammortamento-leasing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247650</xdr:colOff>
      <xdr:row>8</xdr:row>
      <xdr:rowOff>47625</xdr:rowOff>
    </xdr:from>
    <xdr:ext cx="190500" cy="266700"/>
    <xdr:sp fLocksText="0">
      <xdr:nvSpPr>
        <xdr:cNvPr id="1" name="CasellaDiTesto 2"/>
        <xdr:cNvSpPr txBox="1">
          <a:spLocks noChangeArrowheads="1"/>
        </xdr:cNvSpPr>
      </xdr:nvSpPr>
      <xdr:spPr>
        <a:xfrm>
          <a:off x="7781925" y="2124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0</xdr:row>
      <xdr:rowOff>180975</xdr:rowOff>
    </xdr:from>
    <xdr:to>
      <xdr:col>3</xdr:col>
      <xdr:colOff>1362075</xdr:colOff>
      <xdr:row>2</xdr:row>
      <xdr:rowOff>219075</xdr:rowOff>
    </xdr:to>
    <xdr:pic>
      <xdr:nvPicPr>
        <xdr:cNvPr id="2" name="Immagine 3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3324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diaprestiti.it/calcolo-piano-ammortamento-leasing.htm" TargetMode="External" /><Relationship Id="rId2" Type="http://schemas.openxmlformats.org/officeDocument/2006/relationships/hyperlink" Target="https://www.mediaprestiti.it/calcolo-rata-leasing-auto-excel.htm" TargetMode="External" /><Relationship Id="rId3" Type="http://schemas.openxmlformats.org/officeDocument/2006/relationships/hyperlink" Target="https://www.mediaprestiti.it/calcolo-prestito-auto-con-maxirata-finale.htm" TargetMode="External" /><Relationship Id="rId4" Type="http://schemas.openxmlformats.org/officeDocument/2006/relationships/hyperlink" Target="https://www.mediaprestiti.it/calcolo-nuova-rata-per-consolidamento-debiti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2"/>
  <sheetViews>
    <sheetView showGridLines="0" tabSelected="1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67" sqref="I67"/>
    </sheetView>
  </sheetViews>
  <sheetFormatPr defaultColWidth="9.140625" defaultRowHeight="15"/>
  <cols>
    <col min="1" max="1" width="1.1484375" style="0" customWidth="1"/>
    <col min="2" max="2" width="10.57421875" style="43" customWidth="1"/>
    <col min="3" max="3" width="19.140625" style="51" customWidth="1"/>
    <col min="4" max="4" width="21.7109375" style="0" customWidth="1"/>
    <col min="5" max="5" width="17.421875" style="49" customWidth="1"/>
    <col min="6" max="6" width="21.28125" style="49" customWidth="1"/>
    <col min="7" max="7" width="21.7109375" style="49" customWidth="1"/>
    <col min="8" max="8" width="26.140625" style="49" customWidth="1"/>
    <col min="9" max="9" width="17.28125" style="0" bestFit="1" customWidth="1"/>
    <col min="10" max="10" width="12.57421875" style="0" bestFit="1" customWidth="1"/>
    <col min="11" max="11" width="15.00390625" style="0" customWidth="1"/>
    <col min="14" max="14" width="12.00390625" style="0" bestFit="1" customWidth="1"/>
  </cols>
  <sheetData>
    <row r="1" spans="1:9" ht="15.75" customHeight="1">
      <c r="A1" s="1"/>
      <c r="B1" s="2"/>
      <c r="C1" s="3"/>
      <c r="D1" s="4"/>
      <c r="E1" s="69" t="s">
        <v>28</v>
      </c>
      <c r="F1" s="52"/>
      <c r="G1" s="52"/>
      <c r="H1" s="53"/>
      <c r="I1" s="54"/>
    </row>
    <row r="2" spans="1:9" s="10" customFormat="1" ht="23.25" customHeight="1">
      <c r="A2" s="5"/>
      <c r="B2" s="6"/>
      <c r="C2" s="7"/>
      <c r="D2" s="8"/>
      <c r="E2" s="62" t="s">
        <v>18</v>
      </c>
      <c r="F2" s="62"/>
      <c r="G2" s="62"/>
      <c r="H2" s="63"/>
      <c r="I2" s="9"/>
    </row>
    <row r="3" spans="1:9" s="16" customFormat="1" ht="19.5" customHeight="1">
      <c r="A3" s="11"/>
      <c r="B3" s="12"/>
      <c r="C3" s="13"/>
      <c r="D3" s="14"/>
      <c r="E3" s="67" t="s">
        <v>25</v>
      </c>
      <c r="F3" s="67"/>
      <c r="G3" s="67"/>
      <c r="H3" s="68"/>
      <c r="I3" s="15"/>
    </row>
    <row r="4" spans="1:9" s="16" customFormat="1" ht="21.75" customHeight="1" thickBot="1">
      <c r="A4" s="11"/>
      <c r="B4" s="12"/>
      <c r="D4" s="14"/>
      <c r="E4" s="67" t="s">
        <v>26</v>
      </c>
      <c r="F4" s="67"/>
      <c r="G4" s="67"/>
      <c r="H4" s="68"/>
      <c r="I4" s="15"/>
    </row>
    <row r="5" spans="1:9" s="10" customFormat="1" ht="21.75" customHeight="1" thickBot="1">
      <c r="A5" s="17"/>
      <c r="B5" s="61" t="s">
        <v>30</v>
      </c>
      <c r="C5" s="58"/>
      <c r="D5" s="18"/>
      <c r="E5" s="59"/>
      <c r="F5" s="59"/>
      <c r="G5" s="59"/>
      <c r="H5" s="60"/>
      <c r="I5" s="9"/>
    </row>
    <row r="6" spans="2:5" s="19" customFormat="1" ht="22.5" customHeight="1">
      <c r="B6" s="70" t="s">
        <v>16</v>
      </c>
      <c r="C6" s="70"/>
      <c r="D6" s="20">
        <v>180000</v>
      </c>
      <c r="E6" s="64" t="s">
        <v>19</v>
      </c>
    </row>
    <row r="7" spans="2:5" s="19" customFormat="1" ht="19.5" customHeight="1">
      <c r="B7" s="70" t="s">
        <v>0</v>
      </c>
      <c r="C7" s="70"/>
      <c r="D7" s="21">
        <v>30</v>
      </c>
      <c r="E7" s="22" t="s">
        <v>20</v>
      </c>
    </row>
    <row r="8" spans="2:5" s="19" customFormat="1" ht="19.5" customHeight="1">
      <c r="B8" s="70" t="s">
        <v>4</v>
      </c>
      <c r="C8" s="70"/>
      <c r="D8" s="21">
        <v>12</v>
      </c>
      <c r="E8" s="22" t="s">
        <v>21</v>
      </c>
    </row>
    <row r="9" spans="2:5" s="19" customFormat="1" ht="19.5" customHeight="1">
      <c r="B9" s="70" t="s">
        <v>17</v>
      </c>
      <c r="C9" s="70"/>
      <c r="D9" s="23">
        <f>+D8*D7</f>
        <v>360</v>
      </c>
      <c r="E9" s="22" t="s">
        <v>22</v>
      </c>
    </row>
    <row r="10" spans="2:5" s="19" customFormat="1" ht="19.5" customHeight="1">
      <c r="B10" s="70" t="s">
        <v>5</v>
      </c>
      <c r="C10" s="70"/>
      <c r="D10" s="26">
        <v>0.0379</v>
      </c>
      <c r="E10" s="22" t="s">
        <v>23</v>
      </c>
    </row>
    <row r="11" spans="2:8" s="19" customFormat="1" ht="19.5" customHeight="1">
      <c r="B11" s="70" t="s">
        <v>29</v>
      </c>
      <c r="C11" s="70"/>
      <c r="D11" s="55">
        <v>0</v>
      </c>
      <c r="E11" s="24">
        <f>+IF(D9&gt;480,"","")</f>
      </c>
      <c r="F11" s="66" t="s">
        <v>24</v>
      </c>
      <c r="G11" s="66"/>
      <c r="H11" s="66"/>
    </row>
    <row r="12" spans="2:8" ht="10.5" customHeight="1">
      <c r="B12" s="27"/>
      <c r="C12" s="28"/>
      <c r="D12" s="29"/>
      <c r="E12" s="29"/>
      <c r="F12" s="29"/>
      <c r="G12" s="29"/>
      <c r="H12" s="29"/>
    </row>
    <row r="13" spans="2:8" ht="15">
      <c r="B13" s="30" t="s">
        <v>27</v>
      </c>
      <c r="C13" s="31"/>
      <c r="D13" s="32" t="s">
        <v>14</v>
      </c>
      <c r="E13" s="32" t="s">
        <v>13</v>
      </c>
      <c r="F13" s="32" t="s">
        <v>15</v>
      </c>
      <c r="G13" s="32" t="s">
        <v>10</v>
      </c>
      <c r="H13" s="31" t="s">
        <v>12</v>
      </c>
    </row>
    <row r="14" spans="2:8" ht="15">
      <c r="B14" s="71"/>
      <c r="C14" s="72"/>
      <c r="D14" s="56">
        <f>+SUM(D17:D517)</f>
        <v>179999.9999999999</v>
      </c>
      <c r="E14" s="56">
        <f>+SUM(E17:E517)</f>
        <v>121571.79999999997</v>
      </c>
      <c r="F14" s="56">
        <f>+SUM(F17:F517)</f>
        <v>301571.59790808085</v>
      </c>
      <c r="G14" s="56">
        <f>+SUM(G17:G517)</f>
        <v>0</v>
      </c>
      <c r="H14" s="57">
        <f>+SUM(H17:H517)</f>
        <v>301571.59790808085</v>
      </c>
    </row>
    <row r="15" spans="1:9" s="36" customFormat="1" ht="15">
      <c r="A15" s="33"/>
      <c r="B15" s="34"/>
      <c r="C15" s="25"/>
      <c r="D15" s="35"/>
      <c r="E15" s="35"/>
      <c r="F15" s="35"/>
      <c r="G15" s="35"/>
      <c r="H15" s="35"/>
      <c r="I15" s="33"/>
    </row>
    <row r="16" spans="2:8" ht="15">
      <c r="B16" s="37" t="s">
        <v>7</v>
      </c>
      <c r="C16" s="31" t="s">
        <v>8</v>
      </c>
      <c r="D16" s="38" t="s">
        <v>2</v>
      </c>
      <c r="E16" s="32" t="s">
        <v>3</v>
      </c>
      <c r="F16" s="65" t="s">
        <v>9</v>
      </c>
      <c r="G16" s="32" t="s">
        <v>6</v>
      </c>
      <c r="H16" s="31" t="s">
        <v>11</v>
      </c>
    </row>
    <row r="17" spans="2:8" ht="15">
      <c r="B17" s="39">
        <v>0</v>
      </c>
      <c r="C17" s="40">
        <f>+D6</f>
        <v>180000</v>
      </c>
      <c r="D17" s="41"/>
      <c r="E17" s="42"/>
      <c r="F17" s="42"/>
      <c r="G17" s="42"/>
      <c r="H17" s="42"/>
    </row>
    <row r="18" spans="2:8" ht="15">
      <c r="B18" s="43">
        <f>+IF(MAX(B$17:B17)=$D$9,"",B17+1)</f>
        <v>1</v>
      </c>
      <c r="C18" s="44">
        <f>+C17-D18</f>
        <v>179730.801116922</v>
      </c>
      <c r="D18" s="45">
        <f aca="true" t="shared" si="0" ref="D18:D57">+IF(B18&gt;$D$9,0,IF(B18=$D$9,C17,IF($D$962="francese",F18-E18,$C$17/$D$9)))</f>
        <v>269.1988830779993</v>
      </c>
      <c r="E18" s="46">
        <f aca="true" t="shared" si="1" ref="E18:E57">+ROUND(C17*$D$10/$D$8,2)</f>
        <v>568.5</v>
      </c>
      <c r="F18" s="46">
        <f aca="true" t="shared" si="2" ref="F18:F57">IF(B18&gt;$D$9,0,IF($D$962="francese",-PMT($D$10/$D$8,$D$9,$C$17,0,0),D18+E18))</f>
        <v>837.6988830779993</v>
      </c>
      <c r="G18" s="46">
        <f aca="true" t="shared" si="3" ref="G18:G57">+IF(B18&gt;$D$9,0,$D$11)</f>
        <v>0</v>
      </c>
      <c r="H18" s="46">
        <f>+IF(B18="","",SUM(F18:G18))</f>
        <v>837.6988830779993</v>
      </c>
    </row>
    <row r="19" spans="2:8" ht="15">
      <c r="B19" s="43">
        <f>+IF(MAX(B$17:B18)=$D$9,"",B18+1)</f>
        <v>2</v>
      </c>
      <c r="C19" s="44">
        <f aca="true" t="shared" si="4" ref="C19:C57">+C18-D19</f>
        <v>179460.752233844</v>
      </c>
      <c r="D19" s="45">
        <f t="shared" si="0"/>
        <v>270.04888307799934</v>
      </c>
      <c r="E19" s="46">
        <f t="shared" si="1"/>
        <v>567.65</v>
      </c>
      <c r="F19" s="46">
        <f t="shared" si="2"/>
        <v>837.6988830779993</v>
      </c>
      <c r="G19" s="46">
        <f t="shared" si="3"/>
        <v>0</v>
      </c>
      <c r="H19" s="46">
        <f aca="true" t="shared" si="5" ref="H19:H82">+IF(B19="","",SUM(F19:G19))</f>
        <v>837.6988830779993</v>
      </c>
    </row>
    <row r="20" spans="2:8" ht="15">
      <c r="B20" s="43">
        <f>+IF(MAX(B$17:B19)=$D$9,"",B19+1)</f>
        <v>3</v>
      </c>
      <c r="C20" s="44">
        <f t="shared" si="4"/>
        <v>179189.853350766</v>
      </c>
      <c r="D20" s="45">
        <f t="shared" si="0"/>
        <v>270.89888307799936</v>
      </c>
      <c r="E20" s="46">
        <f t="shared" si="1"/>
        <v>566.8</v>
      </c>
      <c r="F20" s="46">
        <f t="shared" si="2"/>
        <v>837.6988830779993</v>
      </c>
      <c r="G20" s="46">
        <f t="shared" si="3"/>
        <v>0</v>
      </c>
      <c r="H20" s="46">
        <f t="shared" si="5"/>
        <v>837.6988830779993</v>
      </c>
    </row>
    <row r="21" spans="2:8" ht="15">
      <c r="B21" s="43">
        <f>+IF(MAX(B$17:B20)=$D$9,"",B20+1)</f>
        <v>4</v>
      </c>
      <c r="C21" s="44">
        <f t="shared" si="4"/>
        <v>178918.094467688</v>
      </c>
      <c r="D21" s="47">
        <f t="shared" si="0"/>
        <v>271.75888307799926</v>
      </c>
      <c r="E21" s="46">
        <f t="shared" si="1"/>
        <v>565.94</v>
      </c>
      <c r="F21" s="46">
        <f t="shared" si="2"/>
        <v>837.6988830779993</v>
      </c>
      <c r="G21" s="46">
        <f t="shared" si="3"/>
        <v>0</v>
      </c>
      <c r="H21" s="46">
        <f t="shared" si="5"/>
        <v>837.6988830779993</v>
      </c>
    </row>
    <row r="22" spans="2:8" ht="15">
      <c r="B22" s="43">
        <f>+IF(MAX(B$17:B21)=$D$9,"",B21+1)</f>
        <v>5</v>
      </c>
      <c r="C22" s="44">
        <f t="shared" si="4"/>
        <v>178645.47558461002</v>
      </c>
      <c r="D22" s="47">
        <f t="shared" si="0"/>
        <v>272.61888307799927</v>
      </c>
      <c r="E22" s="46">
        <f t="shared" si="1"/>
        <v>565.08</v>
      </c>
      <c r="F22" s="46">
        <f t="shared" si="2"/>
        <v>837.6988830779993</v>
      </c>
      <c r="G22" s="46">
        <f t="shared" si="3"/>
        <v>0</v>
      </c>
      <c r="H22" s="46">
        <f t="shared" si="5"/>
        <v>837.6988830779993</v>
      </c>
    </row>
    <row r="23" spans="2:8" ht="15">
      <c r="B23" s="43">
        <f>+IF(MAX(B$17:B22)=$D$9,"",B22+1)</f>
        <v>6</v>
      </c>
      <c r="C23" s="44">
        <f t="shared" si="4"/>
        <v>178371.996701532</v>
      </c>
      <c r="D23" s="47">
        <f t="shared" si="0"/>
        <v>273.4788830779993</v>
      </c>
      <c r="E23" s="46">
        <f t="shared" si="1"/>
        <v>564.22</v>
      </c>
      <c r="F23" s="46">
        <f t="shared" si="2"/>
        <v>837.6988830779993</v>
      </c>
      <c r="G23" s="46">
        <f t="shared" si="3"/>
        <v>0</v>
      </c>
      <c r="H23" s="46">
        <f t="shared" si="5"/>
        <v>837.6988830779993</v>
      </c>
    </row>
    <row r="24" spans="2:8" ht="15">
      <c r="B24" s="43">
        <f>+IF(MAX(B$17:B23)=$D$9,"",B23+1)</f>
        <v>7</v>
      </c>
      <c r="C24" s="44">
        <f t="shared" si="4"/>
        <v>178097.65781845403</v>
      </c>
      <c r="D24" s="47">
        <f t="shared" si="0"/>
        <v>274.3388830779993</v>
      </c>
      <c r="E24" s="46">
        <f t="shared" si="1"/>
        <v>563.36</v>
      </c>
      <c r="F24" s="46">
        <f t="shared" si="2"/>
        <v>837.6988830779993</v>
      </c>
      <c r="G24" s="46">
        <f t="shared" si="3"/>
        <v>0</v>
      </c>
      <c r="H24" s="46">
        <f t="shared" si="5"/>
        <v>837.6988830779993</v>
      </c>
    </row>
    <row r="25" spans="2:8" ht="15">
      <c r="B25" s="43">
        <f>+IF(MAX(B$17:B24)=$D$9,"",B24+1)</f>
        <v>8</v>
      </c>
      <c r="C25" s="44">
        <f t="shared" si="4"/>
        <v>177822.44893537601</v>
      </c>
      <c r="D25" s="47">
        <f t="shared" si="0"/>
        <v>275.2088830779993</v>
      </c>
      <c r="E25" s="46">
        <f t="shared" si="1"/>
        <v>562.49</v>
      </c>
      <c r="F25" s="46">
        <f t="shared" si="2"/>
        <v>837.6988830779993</v>
      </c>
      <c r="G25" s="46">
        <f t="shared" si="3"/>
        <v>0</v>
      </c>
      <c r="H25" s="46">
        <f t="shared" si="5"/>
        <v>837.6988830779993</v>
      </c>
    </row>
    <row r="26" spans="2:8" ht="15">
      <c r="B26" s="43">
        <f>+IF(MAX(B$17:B25)=$D$9,"",B25+1)</f>
        <v>9</v>
      </c>
      <c r="C26" s="44">
        <f t="shared" si="4"/>
        <v>177546.370052298</v>
      </c>
      <c r="D26" s="47">
        <f t="shared" si="0"/>
        <v>276.0788830779993</v>
      </c>
      <c r="E26" s="46">
        <f t="shared" si="1"/>
        <v>561.62</v>
      </c>
      <c r="F26" s="46">
        <f t="shared" si="2"/>
        <v>837.6988830779993</v>
      </c>
      <c r="G26" s="46">
        <f t="shared" si="3"/>
        <v>0</v>
      </c>
      <c r="H26" s="46">
        <f t="shared" si="5"/>
        <v>837.6988830779993</v>
      </c>
    </row>
    <row r="27" spans="2:8" ht="15">
      <c r="B27" s="43">
        <f>+IF(MAX(B$17:B26)=$D$9,"",B26+1)</f>
        <v>10</v>
      </c>
      <c r="C27" s="44">
        <f t="shared" si="4"/>
        <v>177269.42116922</v>
      </c>
      <c r="D27" s="47">
        <f t="shared" si="0"/>
        <v>276.9488830779993</v>
      </c>
      <c r="E27" s="46">
        <f t="shared" si="1"/>
        <v>560.75</v>
      </c>
      <c r="F27" s="46">
        <f t="shared" si="2"/>
        <v>837.6988830779993</v>
      </c>
      <c r="G27" s="46">
        <f t="shared" si="3"/>
        <v>0</v>
      </c>
      <c r="H27" s="46">
        <f t="shared" si="5"/>
        <v>837.6988830779993</v>
      </c>
    </row>
    <row r="28" spans="2:8" ht="15">
      <c r="B28" s="43">
        <f>+IF(MAX(B$17:B27)=$D$9,"",B27+1)</f>
        <v>11</v>
      </c>
      <c r="C28" s="44">
        <f t="shared" si="4"/>
        <v>176991.602286142</v>
      </c>
      <c r="D28" s="47">
        <f t="shared" si="0"/>
        <v>277.8188830779993</v>
      </c>
      <c r="E28" s="46">
        <f t="shared" si="1"/>
        <v>559.88</v>
      </c>
      <c r="F28" s="46">
        <f t="shared" si="2"/>
        <v>837.6988830779993</v>
      </c>
      <c r="G28" s="46">
        <f t="shared" si="3"/>
        <v>0</v>
      </c>
      <c r="H28" s="46">
        <f t="shared" si="5"/>
        <v>837.6988830779993</v>
      </c>
    </row>
    <row r="29" spans="2:8" ht="15">
      <c r="B29" s="43">
        <f>+IF(MAX(B$17:B28)=$D$9,"",B28+1)</f>
        <v>12</v>
      </c>
      <c r="C29" s="44">
        <f t="shared" si="4"/>
        <v>176712.903403064</v>
      </c>
      <c r="D29" s="47">
        <f t="shared" si="0"/>
        <v>278.6988830779993</v>
      </c>
      <c r="E29" s="46">
        <f t="shared" si="1"/>
        <v>559</v>
      </c>
      <c r="F29" s="46">
        <f t="shared" si="2"/>
        <v>837.6988830779993</v>
      </c>
      <c r="G29" s="46">
        <f t="shared" si="3"/>
        <v>0</v>
      </c>
      <c r="H29" s="46">
        <f t="shared" si="5"/>
        <v>837.6988830779993</v>
      </c>
    </row>
    <row r="30" spans="2:8" ht="15">
      <c r="B30" s="43">
        <f>+IF(MAX(B$17:B29)=$D$9,"",B29+1)</f>
        <v>13</v>
      </c>
      <c r="C30" s="44">
        <f t="shared" si="4"/>
        <v>176433.324519986</v>
      </c>
      <c r="D30" s="47">
        <f t="shared" si="0"/>
        <v>279.5788830779993</v>
      </c>
      <c r="E30" s="46">
        <f t="shared" si="1"/>
        <v>558.12</v>
      </c>
      <c r="F30" s="46">
        <f t="shared" si="2"/>
        <v>837.6988830779993</v>
      </c>
      <c r="G30" s="46">
        <f t="shared" si="3"/>
        <v>0</v>
      </c>
      <c r="H30" s="46">
        <f t="shared" si="5"/>
        <v>837.6988830779993</v>
      </c>
    </row>
    <row r="31" spans="2:8" ht="15">
      <c r="B31" s="43">
        <f>+IF(MAX(B$17:B30)=$D$9,"",B30+1)</f>
        <v>14</v>
      </c>
      <c r="C31" s="44">
        <f t="shared" si="4"/>
        <v>176152.86563690798</v>
      </c>
      <c r="D31" s="47">
        <f t="shared" si="0"/>
        <v>280.4588830779993</v>
      </c>
      <c r="E31" s="46">
        <f t="shared" si="1"/>
        <v>557.24</v>
      </c>
      <c r="F31" s="46">
        <f t="shared" si="2"/>
        <v>837.6988830779993</v>
      </c>
      <c r="G31" s="46">
        <f t="shared" si="3"/>
        <v>0</v>
      </c>
      <c r="H31" s="46">
        <f t="shared" si="5"/>
        <v>837.6988830779993</v>
      </c>
    </row>
    <row r="32" spans="2:8" ht="15">
      <c r="B32" s="43">
        <f>+IF(MAX(B$17:B31)=$D$9,"",B31+1)</f>
        <v>15</v>
      </c>
      <c r="C32" s="44">
        <f t="shared" si="4"/>
        <v>175871.51675383</v>
      </c>
      <c r="D32" s="47">
        <f t="shared" si="0"/>
        <v>281.3488830779993</v>
      </c>
      <c r="E32" s="46">
        <f t="shared" si="1"/>
        <v>556.35</v>
      </c>
      <c r="F32" s="46">
        <f t="shared" si="2"/>
        <v>837.6988830779993</v>
      </c>
      <c r="G32" s="46">
        <f t="shared" si="3"/>
        <v>0</v>
      </c>
      <c r="H32" s="46">
        <f t="shared" si="5"/>
        <v>837.6988830779993</v>
      </c>
    </row>
    <row r="33" spans="2:8" ht="15">
      <c r="B33" s="43">
        <f>+IF(MAX(B$17:B32)=$D$9,"",B32+1)</f>
        <v>16</v>
      </c>
      <c r="C33" s="44">
        <f t="shared" si="4"/>
        <v>175589.27787075198</v>
      </c>
      <c r="D33" s="47">
        <f t="shared" si="0"/>
        <v>282.2388830779993</v>
      </c>
      <c r="E33" s="46">
        <f t="shared" si="1"/>
        <v>555.46</v>
      </c>
      <c r="F33" s="46">
        <f t="shared" si="2"/>
        <v>837.6988830779993</v>
      </c>
      <c r="G33" s="46">
        <f t="shared" si="3"/>
        <v>0</v>
      </c>
      <c r="H33" s="46">
        <f t="shared" si="5"/>
        <v>837.6988830779993</v>
      </c>
    </row>
    <row r="34" spans="2:8" ht="15">
      <c r="B34" s="43">
        <f>+IF(MAX(B$17:B33)=$D$9,"",B33+1)</f>
        <v>17</v>
      </c>
      <c r="C34" s="44">
        <f t="shared" si="4"/>
        <v>175306.14898767398</v>
      </c>
      <c r="D34" s="47">
        <f t="shared" si="0"/>
        <v>283.12888307799926</v>
      </c>
      <c r="E34" s="46">
        <f t="shared" si="1"/>
        <v>554.57</v>
      </c>
      <c r="F34" s="46">
        <f t="shared" si="2"/>
        <v>837.6988830779993</v>
      </c>
      <c r="G34" s="46">
        <f t="shared" si="3"/>
        <v>0</v>
      </c>
      <c r="H34" s="46">
        <f t="shared" si="5"/>
        <v>837.6988830779993</v>
      </c>
    </row>
    <row r="35" spans="2:8" ht="15">
      <c r="B35" s="43">
        <f>+IF(MAX(B$17:B34)=$D$9,"",B34+1)</f>
        <v>18</v>
      </c>
      <c r="C35" s="44">
        <f t="shared" si="4"/>
        <v>175022.13010459597</v>
      </c>
      <c r="D35" s="47">
        <f t="shared" si="0"/>
        <v>284.01888307799936</v>
      </c>
      <c r="E35" s="46">
        <f t="shared" si="1"/>
        <v>553.68</v>
      </c>
      <c r="F35" s="46">
        <f t="shared" si="2"/>
        <v>837.6988830779993</v>
      </c>
      <c r="G35" s="46">
        <f t="shared" si="3"/>
        <v>0</v>
      </c>
      <c r="H35" s="46">
        <f t="shared" si="5"/>
        <v>837.6988830779993</v>
      </c>
    </row>
    <row r="36" spans="2:8" ht="15">
      <c r="B36" s="43">
        <f>+IF(MAX(B$17:B35)=$D$9,"",B35+1)</f>
        <v>19</v>
      </c>
      <c r="C36" s="44">
        <f t="shared" si="4"/>
        <v>174737.21122151797</v>
      </c>
      <c r="D36" s="47">
        <f t="shared" si="0"/>
        <v>284.91888307799934</v>
      </c>
      <c r="E36" s="46">
        <f t="shared" si="1"/>
        <v>552.78</v>
      </c>
      <c r="F36" s="46">
        <f t="shared" si="2"/>
        <v>837.6988830779993</v>
      </c>
      <c r="G36" s="46">
        <f t="shared" si="3"/>
        <v>0</v>
      </c>
      <c r="H36" s="46">
        <f t="shared" si="5"/>
        <v>837.6988830779993</v>
      </c>
    </row>
    <row r="37" spans="2:8" ht="15">
      <c r="B37" s="43">
        <f>+IF(MAX(B$17:B36)=$D$9,"",B36+1)</f>
        <v>20</v>
      </c>
      <c r="C37" s="44">
        <f t="shared" si="4"/>
        <v>174451.39233843997</v>
      </c>
      <c r="D37" s="47">
        <f t="shared" si="0"/>
        <v>285.8188830779993</v>
      </c>
      <c r="E37" s="46">
        <f t="shared" si="1"/>
        <v>551.88</v>
      </c>
      <c r="F37" s="46">
        <f t="shared" si="2"/>
        <v>837.6988830779993</v>
      </c>
      <c r="G37" s="46">
        <f t="shared" si="3"/>
        <v>0</v>
      </c>
      <c r="H37" s="46">
        <f t="shared" si="5"/>
        <v>837.6988830779993</v>
      </c>
    </row>
    <row r="38" spans="2:8" ht="15">
      <c r="B38" s="43">
        <f>+IF(MAX(B$17:B37)=$D$9,"",B37+1)</f>
        <v>21</v>
      </c>
      <c r="C38" s="44">
        <f t="shared" si="4"/>
        <v>174164.67345536198</v>
      </c>
      <c r="D38" s="47">
        <f t="shared" si="0"/>
        <v>286.7188830779993</v>
      </c>
      <c r="E38" s="46">
        <f t="shared" si="1"/>
        <v>550.98</v>
      </c>
      <c r="F38" s="46">
        <f t="shared" si="2"/>
        <v>837.6988830779993</v>
      </c>
      <c r="G38" s="46">
        <f t="shared" si="3"/>
        <v>0</v>
      </c>
      <c r="H38" s="46">
        <f t="shared" si="5"/>
        <v>837.6988830779993</v>
      </c>
    </row>
    <row r="39" spans="2:8" ht="15">
      <c r="B39" s="43">
        <f>+IF(MAX(B$17:B38)=$D$9,"",B38+1)</f>
        <v>22</v>
      </c>
      <c r="C39" s="44">
        <f t="shared" si="4"/>
        <v>173877.04457228398</v>
      </c>
      <c r="D39" s="47">
        <f t="shared" si="0"/>
        <v>287.62888307799926</v>
      </c>
      <c r="E39" s="46">
        <f t="shared" si="1"/>
        <v>550.07</v>
      </c>
      <c r="F39" s="46">
        <f t="shared" si="2"/>
        <v>837.6988830779993</v>
      </c>
      <c r="G39" s="46">
        <f t="shared" si="3"/>
        <v>0</v>
      </c>
      <c r="H39" s="46">
        <f t="shared" si="5"/>
        <v>837.6988830779993</v>
      </c>
    </row>
    <row r="40" spans="2:8" ht="15">
      <c r="B40" s="43">
        <f>+IF(MAX(B$17:B39)=$D$9,"",B39+1)</f>
        <v>23</v>
      </c>
      <c r="C40" s="44">
        <f t="shared" si="4"/>
        <v>173588.50568920598</v>
      </c>
      <c r="D40" s="47">
        <f t="shared" si="0"/>
        <v>288.53888307799934</v>
      </c>
      <c r="E40" s="46">
        <f t="shared" si="1"/>
        <v>549.16</v>
      </c>
      <c r="F40" s="46">
        <f t="shared" si="2"/>
        <v>837.6988830779993</v>
      </c>
      <c r="G40" s="46">
        <f t="shared" si="3"/>
        <v>0</v>
      </c>
      <c r="H40" s="46">
        <f t="shared" si="5"/>
        <v>837.6988830779993</v>
      </c>
    </row>
    <row r="41" spans="2:8" ht="15">
      <c r="B41" s="43">
        <f>+IF(MAX(B$17:B40)=$D$9,"",B40+1)</f>
        <v>24</v>
      </c>
      <c r="C41" s="44">
        <f t="shared" si="4"/>
        <v>173299.05680612798</v>
      </c>
      <c r="D41" s="47">
        <f t="shared" si="0"/>
        <v>289.4488830779993</v>
      </c>
      <c r="E41" s="46">
        <f t="shared" si="1"/>
        <v>548.25</v>
      </c>
      <c r="F41" s="46">
        <f t="shared" si="2"/>
        <v>837.6988830779993</v>
      </c>
      <c r="G41" s="46">
        <f t="shared" si="3"/>
        <v>0</v>
      </c>
      <c r="H41" s="46">
        <f t="shared" si="5"/>
        <v>837.6988830779993</v>
      </c>
    </row>
    <row r="42" spans="2:8" ht="15">
      <c r="B42" s="43">
        <f>+IF(MAX(B$17:B41)=$D$9,"",B41+1)</f>
        <v>25</v>
      </c>
      <c r="C42" s="44">
        <f t="shared" si="4"/>
        <v>173008.69792304997</v>
      </c>
      <c r="D42" s="47">
        <f t="shared" si="0"/>
        <v>290.3588830779993</v>
      </c>
      <c r="E42" s="46">
        <f t="shared" si="1"/>
        <v>547.34</v>
      </c>
      <c r="F42" s="46">
        <f t="shared" si="2"/>
        <v>837.6988830779993</v>
      </c>
      <c r="G42" s="46">
        <f t="shared" si="3"/>
        <v>0</v>
      </c>
      <c r="H42" s="46">
        <f t="shared" si="5"/>
        <v>837.6988830779993</v>
      </c>
    </row>
    <row r="43" spans="2:8" ht="15">
      <c r="B43" s="43">
        <f>+IF(MAX(B$17:B42)=$D$9,"",B42+1)</f>
        <v>26</v>
      </c>
      <c r="C43" s="44">
        <f t="shared" si="4"/>
        <v>172717.41903997198</v>
      </c>
      <c r="D43" s="47">
        <f t="shared" si="0"/>
        <v>291.27888307799935</v>
      </c>
      <c r="E43" s="46">
        <f t="shared" si="1"/>
        <v>546.42</v>
      </c>
      <c r="F43" s="46">
        <f t="shared" si="2"/>
        <v>837.6988830779993</v>
      </c>
      <c r="G43" s="46">
        <f t="shared" si="3"/>
        <v>0</v>
      </c>
      <c r="H43" s="46">
        <f t="shared" si="5"/>
        <v>837.6988830779993</v>
      </c>
    </row>
    <row r="44" spans="2:8" ht="15">
      <c r="B44" s="43">
        <f>+IF(MAX(B$17:B43)=$D$9,"",B43+1)</f>
        <v>27</v>
      </c>
      <c r="C44" s="44">
        <f t="shared" si="4"/>
        <v>172425.22015689398</v>
      </c>
      <c r="D44" s="47">
        <f t="shared" si="0"/>
        <v>292.1988830779993</v>
      </c>
      <c r="E44" s="46">
        <f t="shared" si="1"/>
        <v>545.5</v>
      </c>
      <c r="F44" s="46">
        <f t="shared" si="2"/>
        <v>837.6988830779993</v>
      </c>
      <c r="G44" s="46">
        <f t="shared" si="3"/>
        <v>0</v>
      </c>
      <c r="H44" s="46">
        <f t="shared" si="5"/>
        <v>837.6988830779993</v>
      </c>
    </row>
    <row r="45" spans="2:8" ht="15">
      <c r="B45" s="43">
        <f>+IF(MAX(B$17:B44)=$D$9,"",B44+1)</f>
        <v>28</v>
      </c>
      <c r="C45" s="44">
        <f t="shared" si="4"/>
        <v>172132.101273816</v>
      </c>
      <c r="D45" s="47">
        <f t="shared" si="0"/>
        <v>293.11888307799927</v>
      </c>
      <c r="E45" s="46">
        <f t="shared" si="1"/>
        <v>544.58</v>
      </c>
      <c r="F45" s="46">
        <f t="shared" si="2"/>
        <v>837.6988830779993</v>
      </c>
      <c r="G45" s="46">
        <f t="shared" si="3"/>
        <v>0</v>
      </c>
      <c r="H45" s="46">
        <f t="shared" si="5"/>
        <v>837.6988830779993</v>
      </c>
    </row>
    <row r="46" spans="2:8" ht="15">
      <c r="B46" s="43">
        <f>+IF(MAX(B$17:B45)=$D$9,"",B45+1)</f>
        <v>29</v>
      </c>
      <c r="C46" s="44">
        <f t="shared" si="4"/>
        <v>171838.05239073798</v>
      </c>
      <c r="D46" s="47">
        <f t="shared" si="0"/>
        <v>294.04888307799934</v>
      </c>
      <c r="E46" s="46">
        <f t="shared" si="1"/>
        <v>543.65</v>
      </c>
      <c r="F46" s="46">
        <f t="shared" si="2"/>
        <v>837.6988830779993</v>
      </c>
      <c r="G46" s="46">
        <f t="shared" si="3"/>
        <v>0</v>
      </c>
      <c r="H46" s="46">
        <f t="shared" si="5"/>
        <v>837.6988830779993</v>
      </c>
    </row>
    <row r="47" spans="2:8" ht="15">
      <c r="B47" s="43">
        <f>+IF(MAX(B$17:B46)=$D$9,"",B46+1)</f>
        <v>30</v>
      </c>
      <c r="C47" s="44">
        <f t="shared" si="4"/>
        <v>171543.07350765998</v>
      </c>
      <c r="D47" s="47">
        <f t="shared" si="0"/>
        <v>294.9788830779993</v>
      </c>
      <c r="E47" s="46">
        <f t="shared" si="1"/>
        <v>542.72</v>
      </c>
      <c r="F47" s="46">
        <f t="shared" si="2"/>
        <v>837.6988830779993</v>
      </c>
      <c r="G47" s="46">
        <f t="shared" si="3"/>
        <v>0</v>
      </c>
      <c r="H47" s="46">
        <f t="shared" si="5"/>
        <v>837.6988830779993</v>
      </c>
    </row>
    <row r="48" spans="2:8" ht="15">
      <c r="B48" s="43">
        <f>+IF(MAX(B$17:B47)=$D$9,"",B47+1)</f>
        <v>31</v>
      </c>
      <c r="C48" s="44">
        <f t="shared" si="4"/>
        <v>171247.164624582</v>
      </c>
      <c r="D48" s="47">
        <f t="shared" si="0"/>
        <v>295.90888307799935</v>
      </c>
      <c r="E48" s="46">
        <f t="shared" si="1"/>
        <v>541.79</v>
      </c>
      <c r="F48" s="46">
        <f t="shared" si="2"/>
        <v>837.6988830779993</v>
      </c>
      <c r="G48" s="46">
        <f t="shared" si="3"/>
        <v>0</v>
      </c>
      <c r="H48" s="46">
        <f t="shared" si="5"/>
        <v>837.6988830779993</v>
      </c>
    </row>
    <row r="49" spans="2:8" ht="15">
      <c r="B49" s="43">
        <f>+IF(MAX(B$17:B48)=$D$9,"",B48+1)</f>
        <v>32</v>
      </c>
      <c r="C49" s="44">
        <f t="shared" si="4"/>
        <v>170950.325741504</v>
      </c>
      <c r="D49" s="47">
        <f t="shared" si="0"/>
        <v>296.8388830779993</v>
      </c>
      <c r="E49" s="46">
        <f t="shared" si="1"/>
        <v>540.86</v>
      </c>
      <c r="F49" s="46">
        <f t="shared" si="2"/>
        <v>837.6988830779993</v>
      </c>
      <c r="G49" s="46">
        <f t="shared" si="3"/>
        <v>0</v>
      </c>
      <c r="H49" s="46">
        <f t="shared" si="5"/>
        <v>837.6988830779993</v>
      </c>
    </row>
    <row r="50" spans="2:8" ht="15">
      <c r="B50" s="43">
        <f>+IF(MAX(B$17:B49)=$D$9,"",B49+1)</f>
        <v>33</v>
      </c>
      <c r="C50" s="44">
        <f t="shared" si="4"/>
        <v>170652.546858426</v>
      </c>
      <c r="D50" s="47">
        <f t="shared" si="0"/>
        <v>297.77888307799935</v>
      </c>
      <c r="E50" s="46">
        <f t="shared" si="1"/>
        <v>539.92</v>
      </c>
      <c r="F50" s="46">
        <f t="shared" si="2"/>
        <v>837.6988830779993</v>
      </c>
      <c r="G50" s="46">
        <f t="shared" si="3"/>
        <v>0</v>
      </c>
      <c r="H50" s="46">
        <f t="shared" si="5"/>
        <v>837.6988830779993</v>
      </c>
    </row>
    <row r="51" spans="2:8" ht="15">
      <c r="B51" s="43">
        <f>+IF(MAX(B$17:B50)=$D$9,"",B50+1)</f>
        <v>34</v>
      </c>
      <c r="C51" s="44">
        <f t="shared" si="4"/>
        <v>170353.82797534802</v>
      </c>
      <c r="D51" s="47">
        <f t="shared" si="0"/>
        <v>298.7188830779993</v>
      </c>
      <c r="E51" s="46">
        <f t="shared" si="1"/>
        <v>538.98</v>
      </c>
      <c r="F51" s="46">
        <f t="shared" si="2"/>
        <v>837.6988830779993</v>
      </c>
      <c r="G51" s="46">
        <f t="shared" si="3"/>
        <v>0</v>
      </c>
      <c r="H51" s="46">
        <f t="shared" si="5"/>
        <v>837.6988830779993</v>
      </c>
    </row>
    <row r="52" spans="2:8" ht="15">
      <c r="B52" s="43">
        <f>+IF(MAX(B$17:B51)=$D$9,"",B51+1)</f>
        <v>35</v>
      </c>
      <c r="C52" s="44">
        <f t="shared" si="4"/>
        <v>170054.15909227</v>
      </c>
      <c r="D52" s="47">
        <f t="shared" si="0"/>
        <v>299.66888307799934</v>
      </c>
      <c r="E52" s="46">
        <f t="shared" si="1"/>
        <v>538.03</v>
      </c>
      <c r="F52" s="46">
        <f t="shared" si="2"/>
        <v>837.6988830779993</v>
      </c>
      <c r="G52" s="46">
        <f t="shared" si="3"/>
        <v>0</v>
      </c>
      <c r="H52" s="46">
        <f t="shared" si="5"/>
        <v>837.6988830779993</v>
      </c>
    </row>
    <row r="53" spans="2:8" ht="15">
      <c r="B53" s="43">
        <f>+IF(MAX(B$17:B52)=$D$9,"",B52+1)</f>
        <v>36</v>
      </c>
      <c r="C53" s="44">
        <f t="shared" si="4"/>
        <v>169753.550209192</v>
      </c>
      <c r="D53" s="47">
        <f t="shared" si="0"/>
        <v>300.6088830779993</v>
      </c>
      <c r="E53" s="46">
        <f t="shared" si="1"/>
        <v>537.09</v>
      </c>
      <c r="F53" s="46">
        <f t="shared" si="2"/>
        <v>837.6988830779993</v>
      </c>
      <c r="G53" s="46">
        <f t="shared" si="3"/>
        <v>0</v>
      </c>
      <c r="H53" s="46">
        <f t="shared" si="5"/>
        <v>837.6988830779993</v>
      </c>
    </row>
    <row r="54" spans="2:8" ht="15">
      <c r="B54" s="43">
        <f>+IF(MAX(B$17:B53)=$D$9,"",B53+1)</f>
        <v>37</v>
      </c>
      <c r="C54" s="44">
        <f t="shared" si="4"/>
        <v>169451.99132611402</v>
      </c>
      <c r="D54" s="47">
        <f t="shared" si="0"/>
        <v>301.5588830779993</v>
      </c>
      <c r="E54" s="46">
        <f t="shared" si="1"/>
        <v>536.14</v>
      </c>
      <c r="F54" s="46">
        <f t="shared" si="2"/>
        <v>837.6988830779993</v>
      </c>
      <c r="G54" s="46">
        <f t="shared" si="3"/>
        <v>0</v>
      </c>
      <c r="H54" s="46">
        <f t="shared" si="5"/>
        <v>837.6988830779993</v>
      </c>
    </row>
    <row r="55" spans="2:8" ht="15">
      <c r="B55" s="43">
        <f>+IF(MAX(B$17:B54)=$D$9,"",B54+1)</f>
        <v>38</v>
      </c>
      <c r="C55" s="44">
        <f t="shared" si="4"/>
        <v>169149.48244303602</v>
      </c>
      <c r="D55" s="47">
        <f t="shared" si="0"/>
        <v>302.50888307799926</v>
      </c>
      <c r="E55" s="46">
        <f t="shared" si="1"/>
        <v>535.19</v>
      </c>
      <c r="F55" s="46">
        <f t="shared" si="2"/>
        <v>837.6988830779993</v>
      </c>
      <c r="G55" s="46">
        <f t="shared" si="3"/>
        <v>0</v>
      </c>
      <c r="H55" s="46">
        <f t="shared" si="5"/>
        <v>837.6988830779993</v>
      </c>
    </row>
    <row r="56" spans="2:8" ht="15">
      <c r="B56" s="43">
        <f>+IF(MAX(B$17:B55)=$D$9,"",B55+1)</f>
        <v>39</v>
      </c>
      <c r="C56" s="44">
        <f t="shared" si="4"/>
        <v>168846.01355995802</v>
      </c>
      <c r="D56" s="47">
        <f t="shared" si="0"/>
        <v>303.4688830779993</v>
      </c>
      <c r="E56" s="46">
        <f t="shared" si="1"/>
        <v>534.23</v>
      </c>
      <c r="F56" s="46">
        <f t="shared" si="2"/>
        <v>837.6988830779993</v>
      </c>
      <c r="G56" s="46">
        <f t="shared" si="3"/>
        <v>0</v>
      </c>
      <c r="H56" s="46">
        <f t="shared" si="5"/>
        <v>837.6988830779993</v>
      </c>
    </row>
    <row r="57" spans="2:8" ht="15">
      <c r="B57" s="43">
        <f>+IF(MAX(B$17:B56)=$D$9,"",B56+1)</f>
        <v>40</v>
      </c>
      <c r="C57" s="44">
        <f t="shared" si="4"/>
        <v>168541.58467688</v>
      </c>
      <c r="D57" s="47">
        <f t="shared" si="0"/>
        <v>304.42888307799933</v>
      </c>
      <c r="E57" s="46">
        <f t="shared" si="1"/>
        <v>533.27</v>
      </c>
      <c r="F57" s="46">
        <f t="shared" si="2"/>
        <v>837.6988830779993</v>
      </c>
      <c r="G57" s="46">
        <f t="shared" si="3"/>
        <v>0</v>
      </c>
      <c r="H57" s="46">
        <f t="shared" si="5"/>
        <v>837.6988830779993</v>
      </c>
    </row>
    <row r="58" spans="2:8" ht="15">
      <c r="B58" s="43">
        <f>+IF(MAX(B$17:B57)=$D$9,"",B57+1)</f>
        <v>41</v>
      </c>
      <c r="C58" s="44">
        <f>+IF(B58="","",C57-D58)</f>
        <v>168236.195793802</v>
      </c>
      <c r="D58" s="47">
        <f aca="true" t="shared" si="6" ref="D58:D121">+IF(B58="","",IF(B58&gt;$D$9,0,IF(B58=$D$9,C57,IF($D$962="francese",F58-E58,$C$17/$D$9))))</f>
        <v>305.38888307799937</v>
      </c>
      <c r="E58" s="46">
        <f aca="true" t="shared" si="7" ref="E58:E121">+IF(B58="","",ROUND(C57*$D$10/$D$8,2))</f>
        <v>532.31</v>
      </c>
      <c r="F58" s="46">
        <f aca="true" t="shared" si="8" ref="F58:F121">IF(B58="","",IF(B58&gt;$D$9,0,IF($D$962="francese",-PMT($D$10/$D$8,$D$9,$C$17,0,0),D58+E58)))</f>
        <v>837.6988830779993</v>
      </c>
      <c r="G58" s="46">
        <f aca="true" t="shared" si="9" ref="G58:G121">+IF(B58="","",IF(B58&gt;$D$9,0,$D$11))</f>
        <v>0</v>
      </c>
      <c r="H58" s="46">
        <f t="shared" si="5"/>
        <v>837.6988830779993</v>
      </c>
    </row>
    <row r="59" spans="2:8" ht="15">
      <c r="B59" s="43">
        <f>+IF(MAX(B$17:B58)=$D$9,"",B58+1)</f>
        <v>42</v>
      </c>
      <c r="C59" s="44">
        <f aca="true" t="shared" si="10" ref="C59:C122">+IF(B59="","",C58-D59)</f>
        <v>167929.846910724</v>
      </c>
      <c r="D59" s="47">
        <f t="shared" si="6"/>
        <v>306.3488830779993</v>
      </c>
      <c r="E59" s="46">
        <f t="shared" si="7"/>
        <v>531.35</v>
      </c>
      <c r="F59" s="46">
        <f t="shared" si="8"/>
        <v>837.6988830779993</v>
      </c>
      <c r="G59" s="46">
        <f t="shared" si="9"/>
        <v>0</v>
      </c>
      <c r="H59" s="46">
        <f t="shared" si="5"/>
        <v>837.6988830779993</v>
      </c>
    </row>
    <row r="60" spans="2:8" ht="15">
      <c r="B60" s="43">
        <f>+IF(MAX(B$17:B59)=$D$9,"",B59+1)</f>
        <v>43</v>
      </c>
      <c r="C60" s="44">
        <f t="shared" si="10"/>
        <v>167622.528027646</v>
      </c>
      <c r="D60" s="47">
        <f t="shared" si="6"/>
        <v>307.3188830779993</v>
      </c>
      <c r="E60" s="46">
        <f t="shared" si="7"/>
        <v>530.38</v>
      </c>
      <c r="F60" s="46">
        <f t="shared" si="8"/>
        <v>837.6988830779993</v>
      </c>
      <c r="G60" s="46">
        <f t="shared" si="9"/>
        <v>0</v>
      </c>
      <c r="H60" s="46">
        <f t="shared" si="5"/>
        <v>837.6988830779993</v>
      </c>
    </row>
    <row r="61" spans="2:8" ht="15">
      <c r="B61" s="43">
        <f>+IF(MAX(B$17:B60)=$D$9,"",B60+1)</f>
        <v>44</v>
      </c>
      <c r="C61" s="44">
        <f t="shared" si="10"/>
        <v>167314.239144568</v>
      </c>
      <c r="D61" s="47">
        <f t="shared" si="6"/>
        <v>308.28888307799934</v>
      </c>
      <c r="E61" s="46">
        <f t="shared" si="7"/>
        <v>529.41</v>
      </c>
      <c r="F61" s="46">
        <f t="shared" si="8"/>
        <v>837.6988830779993</v>
      </c>
      <c r="G61" s="46">
        <f t="shared" si="9"/>
        <v>0</v>
      </c>
      <c r="H61" s="46">
        <f t="shared" si="5"/>
        <v>837.6988830779993</v>
      </c>
    </row>
    <row r="62" spans="2:8" ht="15">
      <c r="B62" s="43">
        <f>+IF(MAX(B$17:B61)=$D$9,"",B61+1)</f>
        <v>45</v>
      </c>
      <c r="C62" s="44">
        <f t="shared" si="10"/>
        <v>167004.97026149</v>
      </c>
      <c r="D62" s="47">
        <f t="shared" si="6"/>
        <v>309.26888307799936</v>
      </c>
      <c r="E62" s="46">
        <f t="shared" si="7"/>
        <v>528.43</v>
      </c>
      <c r="F62" s="46">
        <f t="shared" si="8"/>
        <v>837.6988830779993</v>
      </c>
      <c r="G62" s="46">
        <f t="shared" si="9"/>
        <v>0</v>
      </c>
      <c r="H62" s="46">
        <f t="shared" si="5"/>
        <v>837.6988830779993</v>
      </c>
    </row>
    <row r="63" spans="2:8" ht="15">
      <c r="B63" s="43">
        <f>+IF(MAX(B$17:B62)=$D$9,"",B62+1)</f>
        <v>46</v>
      </c>
      <c r="C63" s="44">
        <f t="shared" si="10"/>
        <v>166694.731378412</v>
      </c>
      <c r="D63" s="47">
        <f t="shared" si="6"/>
        <v>310.2388830779993</v>
      </c>
      <c r="E63" s="46">
        <f t="shared" si="7"/>
        <v>527.46</v>
      </c>
      <c r="F63" s="46">
        <f t="shared" si="8"/>
        <v>837.6988830779993</v>
      </c>
      <c r="G63" s="46">
        <f t="shared" si="9"/>
        <v>0</v>
      </c>
      <c r="H63" s="46">
        <f t="shared" si="5"/>
        <v>837.6988830779993</v>
      </c>
    </row>
    <row r="64" spans="2:8" ht="15">
      <c r="B64" s="43">
        <f>+IF(MAX(B$17:B63)=$D$9,"",B63+1)</f>
        <v>47</v>
      </c>
      <c r="C64" s="44">
        <f t="shared" si="10"/>
        <v>166383.512495334</v>
      </c>
      <c r="D64" s="47">
        <f t="shared" si="6"/>
        <v>311.2188830779993</v>
      </c>
      <c r="E64" s="46">
        <f t="shared" si="7"/>
        <v>526.48</v>
      </c>
      <c r="F64" s="46">
        <f t="shared" si="8"/>
        <v>837.6988830779993</v>
      </c>
      <c r="G64" s="46">
        <f t="shared" si="9"/>
        <v>0</v>
      </c>
      <c r="H64" s="46">
        <f t="shared" si="5"/>
        <v>837.6988830779993</v>
      </c>
    </row>
    <row r="65" spans="2:8" ht="15">
      <c r="B65" s="43">
        <f>+IF(MAX(B$17:B64)=$D$9,"",B64+1)</f>
        <v>48</v>
      </c>
      <c r="C65" s="44">
        <f t="shared" si="10"/>
        <v>166071.303612256</v>
      </c>
      <c r="D65" s="47">
        <f t="shared" si="6"/>
        <v>312.2088830779993</v>
      </c>
      <c r="E65" s="46">
        <f t="shared" si="7"/>
        <v>525.49</v>
      </c>
      <c r="F65" s="46">
        <f t="shared" si="8"/>
        <v>837.6988830779993</v>
      </c>
      <c r="G65" s="46">
        <f t="shared" si="9"/>
        <v>0</v>
      </c>
      <c r="H65" s="46">
        <f t="shared" si="5"/>
        <v>837.6988830779993</v>
      </c>
    </row>
    <row r="66" spans="2:8" ht="15">
      <c r="B66" s="43">
        <f>+IF(MAX(B$17:B65)=$D$9,"",B65+1)</f>
        <v>49</v>
      </c>
      <c r="C66" s="44">
        <f t="shared" si="10"/>
        <v>165758.114729178</v>
      </c>
      <c r="D66" s="47">
        <f t="shared" si="6"/>
        <v>313.1888830779993</v>
      </c>
      <c r="E66" s="46">
        <f t="shared" si="7"/>
        <v>524.51</v>
      </c>
      <c r="F66" s="46">
        <f t="shared" si="8"/>
        <v>837.6988830779993</v>
      </c>
      <c r="G66" s="46">
        <f t="shared" si="9"/>
        <v>0</v>
      </c>
      <c r="H66" s="46">
        <f t="shared" si="5"/>
        <v>837.6988830779993</v>
      </c>
    </row>
    <row r="67" spans="2:8" ht="15">
      <c r="B67" s="43">
        <f>+IF(MAX(B$17:B66)=$D$9,"",B66+1)</f>
        <v>50</v>
      </c>
      <c r="C67" s="44">
        <f t="shared" si="10"/>
        <v>165443.93584609998</v>
      </c>
      <c r="D67" s="47">
        <f t="shared" si="6"/>
        <v>314.17888307799933</v>
      </c>
      <c r="E67" s="46">
        <f t="shared" si="7"/>
        <v>523.52</v>
      </c>
      <c r="F67" s="46">
        <f t="shared" si="8"/>
        <v>837.6988830779993</v>
      </c>
      <c r="G67" s="46">
        <f t="shared" si="9"/>
        <v>0</v>
      </c>
      <c r="H67" s="46">
        <f t="shared" si="5"/>
        <v>837.6988830779993</v>
      </c>
    </row>
    <row r="68" spans="2:8" ht="15">
      <c r="B68" s="43">
        <f>+IF(MAX(B$17:B67)=$D$9,"",B67+1)</f>
        <v>51</v>
      </c>
      <c r="C68" s="44">
        <f t="shared" si="10"/>
        <v>165128.76696302198</v>
      </c>
      <c r="D68" s="47">
        <f t="shared" si="6"/>
        <v>315.16888307799934</v>
      </c>
      <c r="E68" s="46">
        <f t="shared" si="7"/>
        <v>522.53</v>
      </c>
      <c r="F68" s="46">
        <f t="shared" si="8"/>
        <v>837.6988830779993</v>
      </c>
      <c r="G68" s="46">
        <f t="shared" si="9"/>
        <v>0</v>
      </c>
      <c r="H68" s="46">
        <f t="shared" si="5"/>
        <v>837.6988830779993</v>
      </c>
    </row>
    <row r="69" spans="2:8" ht="15">
      <c r="B69" s="43">
        <f>+IF(MAX(B$17:B68)=$D$9,"",B68+1)</f>
        <v>52</v>
      </c>
      <c r="C69" s="44">
        <f t="shared" si="10"/>
        <v>164812.59807994397</v>
      </c>
      <c r="D69" s="47">
        <f t="shared" si="6"/>
        <v>316.16888307799934</v>
      </c>
      <c r="E69" s="46">
        <f t="shared" si="7"/>
        <v>521.53</v>
      </c>
      <c r="F69" s="46">
        <f t="shared" si="8"/>
        <v>837.6988830779993</v>
      </c>
      <c r="G69" s="46">
        <f t="shared" si="9"/>
        <v>0</v>
      </c>
      <c r="H69" s="46">
        <f t="shared" si="5"/>
        <v>837.6988830779993</v>
      </c>
    </row>
    <row r="70" spans="2:8" ht="15">
      <c r="B70" s="43">
        <f>+IF(MAX(B$17:B69)=$D$9,"",B69+1)</f>
        <v>53</v>
      </c>
      <c r="C70" s="44">
        <f t="shared" si="10"/>
        <v>164495.42919686597</v>
      </c>
      <c r="D70" s="47">
        <f t="shared" si="6"/>
        <v>317.16888307799934</v>
      </c>
      <c r="E70" s="46">
        <f t="shared" si="7"/>
        <v>520.53</v>
      </c>
      <c r="F70" s="46">
        <f t="shared" si="8"/>
        <v>837.6988830779993</v>
      </c>
      <c r="G70" s="46">
        <f t="shared" si="9"/>
        <v>0</v>
      </c>
      <c r="H70" s="46">
        <f t="shared" si="5"/>
        <v>837.6988830779993</v>
      </c>
    </row>
    <row r="71" spans="2:8" ht="15">
      <c r="B71" s="43">
        <f>+IF(MAX(B$17:B70)=$D$9,"",B70+1)</f>
        <v>54</v>
      </c>
      <c r="C71" s="44">
        <f t="shared" si="10"/>
        <v>164177.26031378796</v>
      </c>
      <c r="D71" s="47">
        <f t="shared" si="6"/>
        <v>318.16888307799934</v>
      </c>
      <c r="E71" s="46">
        <f t="shared" si="7"/>
        <v>519.53</v>
      </c>
      <c r="F71" s="46">
        <f t="shared" si="8"/>
        <v>837.6988830779993</v>
      </c>
      <c r="G71" s="46">
        <f t="shared" si="9"/>
        <v>0</v>
      </c>
      <c r="H71" s="46">
        <f t="shared" si="5"/>
        <v>837.6988830779993</v>
      </c>
    </row>
    <row r="72" spans="2:8" ht="15">
      <c r="B72" s="43">
        <f>+IF(MAX(B$17:B71)=$D$9,"",B71+1)</f>
        <v>55</v>
      </c>
      <c r="C72" s="44">
        <f t="shared" si="10"/>
        <v>163858.09143070996</v>
      </c>
      <c r="D72" s="47">
        <f t="shared" si="6"/>
        <v>319.16888307799934</v>
      </c>
      <c r="E72" s="46">
        <f t="shared" si="7"/>
        <v>518.53</v>
      </c>
      <c r="F72" s="46">
        <f t="shared" si="8"/>
        <v>837.6988830779993</v>
      </c>
      <c r="G72" s="46">
        <f t="shared" si="9"/>
        <v>0</v>
      </c>
      <c r="H72" s="46">
        <f t="shared" si="5"/>
        <v>837.6988830779993</v>
      </c>
    </row>
    <row r="73" spans="2:8" ht="15">
      <c r="B73" s="43">
        <f>+IF(MAX(B$17:B72)=$D$9,"",B72+1)</f>
        <v>56</v>
      </c>
      <c r="C73" s="44">
        <f t="shared" si="10"/>
        <v>163537.91254763195</v>
      </c>
      <c r="D73" s="47">
        <f t="shared" si="6"/>
        <v>320.17888307799933</v>
      </c>
      <c r="E73" s="46">
        <f t="shared" si="7"/>
        <v>517.52</v>
      </c>
      <c r="F73" s="46">
        <f t="shared" si="8"/>
        <v>837.6988830779993</v>
      </c>
      <c r="G73" s="46">
        <f t="shared" si="9"/>
        <v>0</v>
      </c>
      <c r="H73" s="46">
        <f t="shared" si="5"/>
        <v>837.6988830779993</v>
      </c>
    </row>
    <row r="74" spans="2:8" ht="15">
      <c r="B74" s="43">
        <f>+IF(MAX(B$17:B73)=$D$9,"",B73+1)</f>
        <v>57</v>
      </c>
      <c r="C74" s="44">
        <f t="shared" si="10"/>
        <v>163216.72366455395</v>
      </c>
      <c r="D74" s="47">
        <f t="shared" si="6"/>
        <v>321.1888830779993</v>
      </c>
      <c r="E74" s="46">
        <f t="shared" si="7"/>
        <v>516.51</v>
      </c>
      <c r="F74" s="46">
        <f t="shared" si="8"/>
        <v>837.6988830779993</v>
      </c>
      <c r="G74" s="46">
        <f t="shared" si="9"/>
        <v>0</v>
      </c>
      <c r="H74" s="46">
        <f t="shared" si="5"/>
        <v>837.6988830779993</v>
      </c>
    </row>
    <row r="75" spans="2:8" ht="15">
      <c r="B75" s="43">
        <f>+IF(MAX(B$17:B74)=$D$9,"",B74+1)</f>
        <v>58</v>
      </c>
      <c r="C75" s="44">
        <f t="shared" si="10"/>
        <v>162894.51478147594</v>
      </c>
      <c r="D75" s="47">
        <f t="shared" si="6"/>
        <v>322.2088830779993</v>
      </c>
      <c r="E75" s="46">
        <f t="shared" si="7"/>
        <v>515.49</v>
      </c>
      <c r="F75" s="46">
        <f t="shared" si="8"/>
        <v>837.6988830779993</v>
      </c>
      <c r="G75" s="46">
        <f t="shared" si="9"/>
        <v>0</v>
      </c>
      <c r="H75" s="46">
        <f t="shared" si="5"/>
        <v>837.6988830779993</v>
      </c>
    </row>
    <row r="76" spans="2:8" ht="15">
      <c r="B76" s="43">
        <f>+IF(MAX(B$17:B75)=$D$9,"",B75+1)</f>
        <v>59</v>
      </c>
      <c r="C76" s="44">
        <f t="shared" si="10"/>
        <v>162571.29589839795</v>
      </c>
      <c r="D76" s="47">
        <f t="shared" si="6"/>
        <v>323.2188830779993</v>
      </c>
      <c r="E76" s="46">
        <f t="shared" si="7"/>
        <v>514.48</v>
      </c>
      <c r="F76" s="46">
        <f t="shared" si="8"/>
        <v>837.6988830779993</v>
      </c>
      <c r="G76" s="46">
        <f t="shared" si="9"/>
        <v>0</v>
      </c>
      <c r="H76" s="46">
        <f t="shared" si="5"/>
        <v>837.6988830779993</v>
      </c>
    </row>
    <row r="77" spans="2:8" ht="15">
      <c r="B77" s="43">
        <f>+IF(MAX(B$17:B76)=$D$9,"",B76+1)</f>
        <v>60</v>
      </c>
      <c r="C77" s="44">
        <f t="shared" si="10"/>
        <v>162247.04701531996</v>
      </c>
      <c r="D77" s="47">
        <f t="shared" si="6"/>
        <v>324.24888307799927</v>
      </c>
      <c r="E77" s="46">
        <f t="shared" si="7"/>
        <v>513.45</v>
      </c>
      <c r="F77" s="46">
        <f t="shared" si="8"/>
        <v>837.6988830779993</v>
      </c>
      <c r="G77" s="46">
        <f t="shared" si="9"/>
        <v>0</v>
      </c>
      <c r="H77" s="46">
        <f t="shared" si="5"/>
        <v>837.6988830779993</v>
      </c>
    </row>
    <row r="78" spans="2:8" ht="15">
      <c r="B78" s="43">
        <f>+IF(MAX(B$17:B77)=$D$9,"",B77+1)</f>
        <v>61</v>
      </c>
      <c r="C78" s="44">
        <f t="shared" si="10"/>
        <v>161921.77813224195</v>
      </c>
      <c r="D78" s="47">
        <f t="shared" si="6"/>
        <v>325.26888307799936</v>
      </c>
      <c r="E78" s="46">
        <f t="shared" si="7"/>
        <v>512.43</v>
      </c>
      <c r="F78" s="46">
        <f t="shared" si="8"/>
        <v>837.6988830779993</v>
      </c>
      <c r="G78" s="46">
        <f t="shared" si="9"/>
        <v>0</v>
      </c>
      <c r="H78" s="46">
        <f t="shared" si="5"/>
        <v>837.6988830779993</v>
      </c>
    </row>
    <row r="79" spans="2:8" ht="15">
      <c r="B79" s="43">
        <f>+IF(MAX(B$17:B78)=$D$9,"",B78+1)</f>
        <v>62</v>
      </c>
      <c r="C79" s="44">
        <f t="shared" si="10"/>
        <v>161595.47924916394</v>
      </c>
      <c r="D79" s="47">
        <f t="shared" si="6"/>
        <v>326.29888307799934</v>
      </c>
      <c r="E79" s="46">
        <f t="shared" si="7"/>
        <v>511.4</v>
      </c>
      <c r="F79" s="46">
        <f t="shared" si="8"/>
        <v>837.6988830779993</v>
      </c>
      <c r="G79" s="46">
        <f t="shared" si="9"/>
        <v>0</v>
      </c>
      <c r="H79" s="46">
        <f t="shared" si="5"/>
        <v>837.6988830779993</v>
      </c>
    </row>
    <row r="80" spans="2:8" ht="15">
      <c r="B80" s="43">
        <f>+IF(MAX(B$17:B79)=$D$9,"",B79+1)</f>
        <v>63</v>
      </c>
      <c r="C80" s="44">
        <f t="shared" si="10"/>
        <v>161268.15036608593</v>
      </c>
      <c r="D80" s="47">
        <f t="shared" si="6"/>
        <v>327.3288830779993</v>
      </c>
      <c r="E80" s="46">
        <f t="shared" si="7"/>
        <v>510.37</v>
      </c>
      <c r="F80" s="46">
        <f t="shared" si="8"/>
        <v>837.6988830779993</v>
      </c>
      <c r="G80" s="46">
        <f t="shared" si="9"/>
        <v>0</v>
      </c>
      <c r="H80" s="46">
        <f t="shared" si="5"/>
        <v>837.6988830779993</v>
      </c>
    </row>
    <row r="81" spans="2:8" ht="15">
      <c r="B81" s="43">
        <f>+IF(MAX(B$17:B80)=$D$9,"",B80+1)</f>
        <v>64</v>
      </c>
      <c r="C81" s="44">
        <f t="shared" si="10"/>
        <v>160939.79148300792</v>
      </c>
      <c r="D81" s="47">
        <f t="shared" si="6"/>
        <v>328.35888307799934</v>
      </c>
      <c r="E81" s="46">
        <f t="shared" si="7"/>
        <v>509.34</v>
      </c>
      <c r="F81" s="46">
        <f t="shared" si="8"/>
        <v>837.6988830779993</v>
      </c>
      <c r="G81" s="46">
        <f t="shared" si="9"/>
        <v>0</v>
      </c>
      <c r="H81" s="46">
        <f t="shared" si="5"/>
        <v>837.6988830779993</v>
      </c>
    </row>
    <row r="82" spans="2:8" ht="15">
      <c r="B82" s="43">
        <f>+IF(MAX(B$17:B81)=$D$9,"",B81+1)</f>
        <v>65</v>
      </c>
      <c r="C82" s="44">
        <f t="shared" si="10"/>
        <v>160610.39259992994</v>
      </c>
      <c r="D82" s="47">
        <f t="shared" si="6"/>
        <v>329.3988830779993</v>
      </c>
      <c r="E82" s="46">
        <f t="shared" si="7"/>
        <v>508.3</v>
      </c>
      <c r="F82" s="46">
        <f t="shared" si="8"/>
        <v>837.6988830779993</v>
      </c>
      <c r="G82" s="46">
        <f t="shared" si="9"/>
        <v>0</v>
      </c>
      <c r="H82" s="46">
        <f t="shared" si="5"/>
        <v>837.6988830779993</v>
      </c>
    </row>
    <row r="83" spans="2:8" ht="15">
      <c r="B83" s="43">
        <f>+IF(MAX(B$17:B82)=$D$9,"",B82+1)</f>
        <v>66</v>
      </c>
      <c r="C83" s="44">
        <f t="shared" si="10"/>
        <v>160279.95371685195</v>
      </c>
      <c r="D83" s="47">
        <f t="shared" si="6"/>
        <v>330.4388830779993</v>
      </c>
      <c r="E83" s="46">
        <f t="shared" si="7"/>
        <v>507.26</v>
      </c>
      <c r="F83" s="46">
        <f t="shared" si="8"/>
        <v>837.6988830779993</v>
      </c>
      <c r="G83" s="46">
        <f t="shared" si="9"/>
        <v>0</v>
      </c>
      <c r="H83" s="46">
        <f aca="true" t="shared" si="11" ref="H83:H146">+IF(B83="","",SUM(F83:G83))</f>
        <v>837.6988830779993</v>
      </c>
    </row>
    <row r="84" spans="2:8" ht="15">
      <c r="B84" s="43">
        <f>+IF(MAX(B$17:B83)=$D$9,"",B83+1)</f>
        <v>67</v>
      </c>
      <c r="C84" s="44">
        <f t="shared" si="10"/>
        <v>159948.47483377394</v>
      </c>
      <c r="D84" s="47">
        <f t="shared" si="6"/>
        <v>331.4788830779993</v>
      </c>
      <c r="E84" s="46">
        <f t="shared" si="7"/>
        <v>506.22</v>
      </c>
      <c r="F84" s="46">
        <f t="shared" si="8"/>
        <v>837.6988830779993</v>
      </c>
      <c r="G84" s="46">
        <f t="shared" si="9"/>
        <v>0</v>
      </c>
      <c r="H84" s="46">
        <f t="shared" si="11"/>
        <v>837.6988830779993</v>
      </c>
    </row>
    <row r="85" spans="2:8" ht="15">
      <c r="B85" s="43">
        <f>+IF(MAX(B$17:B84)=$D$9,"",B84+1)</f>
        <v>68</v>
      </c>
      <c r="C85" s="44">
        <f t="shared" si="10"/>
        <v>159615.94595069595</v>
      </c>
      <c r="D85" s="47">
        <f t="shared" si="6"/>
        <v>332.5288830779993</v>
      </c>
      <c r="E85" s="46">
        <f t="shared" si="7"/>
        <v>505.17</v>
      </c>
      <c r="F85" s="46">
        <f t="shared" si="8"/>
        <v>837.6988830779993</v>
      </c>
      <c r="G85" s="46">
        <f t="shared" si="9"/>
        <v>0</v>
      </c>
      <c r="H85" s="46">
        <f t="shared" si="11"/>
        <v>837.6988830779993</v>
      </c>
    </row>
    <row r="86" spans="2:8" ht="15">
      <c r="B86" s="43">
        <f>+IF(MAX(B$17:B85)=$D$9,"",B85+1)</f>
        <v>69</v>
      </c>
      <c r="C86" s="44">
        <f t="shared" si="10"/>
        <v>159282.36706761795</v>
      </c>
      <c r="D86" s="47">
        <f t="shared" si="6"/>
        <v>333.5788830779993</v>
      </c>
      <c r="E86" s="46">
        <f t="shared" si="7"/>
        <v>504.12</v>
      </c>
      <c r="F86" s="46">
        <f t="shared" si="8"/>
        <v>837.6988830779993</v>
      </c>
      <c r="G86" s="46">
        <f t="shared" si="9"/>
        <v>0</v>
      </c>
      <c r="H86" s="46">
        <f t="shared" si="11"/>
        <v>837.6988830779993</v>
      </c>
    </row>
    <row r="87" spans="2:8" ht="15">
      <c r="B87" s="43">
        <f>+IF(MAX(B$17:B86)=$D$9,"",B86+1)</f>
        <v>70</v>
      </c>
      <c r="C87" s="44">
        <f t="shared" si="10"/>
        <v>158947.73818453995</v>
      </c>
      <c r="D87" s="47">
        <f t="shared" si="6"/>
        <v>334.6288830779993</v>
      </c>
      <c r="E87" s="46">
        <f t="shared" si="7"/>
        <v>503.07</v>
      </c>
      <c r="F87" s="46">
        <f t="shared" si="8"/>
        <v>837.6988830779993</v>
      </c>
      <c r="G87" s="46">
        <f t="shared" si="9"/>
        <v>0</v>
      </c>
      <c r="H87" s="46">
        <f t="shared" si="11"/>
        <v>837.6988830779993</v>
      </c>
    </row>
    <row r="88" spans="2:8" ht="15">
      <c r="B88" s="43">
        <f>+IF(MAX(B$17:B87)=$D$9,"",B87+1)</f>
        <v>71</v>
      </c>
      <c r="C88" s="44">
        <f t="shared" si="10"/>
        <v>158612.04930146196</v>
      </c>
      <c r="D88" s="47">
        <f t="shared" si="6"/>
        <v>335.6888830779993</v>
      </c>
      <c r="E88" s="46">
        <f t="shared" si="7"/>
        <v>502.01</v>
      </c>
      <c r="F88" s="46">
        <f t="shared" si="8"/>
        <v>837.6988830779993</v>
      </c>
      <c r="G88" s="46">
        <f t="shared" si="9"/>
        <v>0</v>
      </c>
      <c r="H88" s="46">
        <f t="shared" si="11"/>
        <v>837.6988830779993</v>
      </c>
    </row>
    <row r="89" spans="2:8" ht="15">
      <c r="B89" s="43">
        <f>+IF(MAX(B$17:B88)=$D$9,"",B88+1)</f>
        <v>72</v>
      </c>
      <c r="C89" s="44">
        <f t="shared" si="10"/>
        <v>158275.30041838397</v>
      </c>
      <c r="D89" s="47">
        <f t="shared" si="6"/>
        <v>336.7488830779993</v>
      </c>
      <c r="E89" s="46">
        <f t="shared" si="7"/>
        <v>500.95</v>
      </c>
      <c r="F89" s="46">
        <f t="shared" si="8"/>
        <v>837.6988830779993</v>
      </c>
      <c r="G89" s="46">
        <f t="shared" si="9"/>
        <v>0</v>
      </c>
      <c r="H89" s="46">
        <f t="shared" si="11"/>
        <v>837.6988830779993</v>
      </c>
    </row>
    <row r="90" spans="2:8" ht="15">
      <c r="B90" s="43">
        <f>+IF(MAX(B$17:B89)=$D$9,"",B89+1)</f>
        <v>73</v>
      </c>
      <c r="C90" s="44">
        <f t="shared" si="10"/>
        <v>157937.49153530598</v>
      </c>
      <c r="D90" s="47">
        <f t="shared" si="6"/>
        <v>337.8088830779993</v>
      </c>
      <c r="E90" s="46">
        <f t="shared" si="7"/>
        <v>499.89</v>
      </c>
      <c r="F90" s="46">
        <f t="shared" si="8"/>
        <v>837.6988830779993</v>
      </c>
      <c r="G90" s="46">
        <f t="shared" si="9"/>
        <v>0</v>
      </c>
      <c r="H90" s="46">
        <f t="shared" si="11"/>
        <v>837.6988830779993</v>
      </c>
    </row>
    <row r="91" spans="2:8" ht="15">
      <c r="B91" s="43">
        <f>+IF(MAX(B$17:B90)=$D$9,"",B90+1)</f>
        <v>74</v>
      </c>
      <c r="C91" s="44">
        <f t="shared" si="10"/>
        <v>157598.61265222798</v>
      </c>
      <c r="D91" s="47">
        <f t="shared" si="6"/>
        <v>338.8788830779993</v>
      </c>
      <c r="E91" s="46">
        <f t="shared" si="7"/>
        <v>498.82</v>
      </c>
      <c r="F91" s="46">
        <f t="shared" si="8"/>
        <v>837.6988830779993</v>
      </c>
      <c r="G91" s="46">
        <f t="shared" si="9"/>
        <v>0</v>
      </c>
      <c r="H91" s="46">
        <f t="shared" si="11"/>
        <v>837.6988830779993</v>
      </c>
    </row>
    <row r="92" spans="2:8" ht="15">
      <c r="B92" s="43">
        <f>+IF(MAX(B$17:B91)=$D$9,"",B91+1)</f>
        <v>75</v>
      </c>
      <c r="C92" s="44">
        <f t="shared" si="10"/>
        <v>157258.66376914998</v>
      </c>
      <c r="D92" s="47">
        <f t="shared" si="6"/>
        <v>339.9488830779993</v>
      </c>
      <c r="E92" s="46">
        <f t="shared" si="7"/>
        <v>497.75</v>
      </c>
      <c r="F92" s="46">
        <f t="shared" si="8"/>
        <v>837.6988830779993</v>
      </c>
      <c r="G92" s="46">
        <f t="shared" si="9"/>
        <v>0</v>
      </c>
      <c r="H92" s="46">
        <f t="shared" si="11"/>
        <v>837.6988830779993</v>
      </c>
    </row>
    <row r="93" spans="2:8" ht="15">
      <c r="B93" s="43">
        <f>+IF(MAX(B$17:B92)=$D$9,"",B92+1)</f>
        <v>76</v>
      </c>
      <c r="C93" s="44">
        <f t="shared" si="10"/>
        <v>156917.64488607197</v>
      </c>
      <c r="D93" s="47">
        <f t="shared" si="6"/>
        <v>341.0188830779993</v>
      </c>
      <c r="E93" s="46">
        <f t="shared" si="7"/>
        <v>496.68</v>
      </c>
      <c r="F93" s="46">
        <f t="shared" si="8"/>
        <v>837.6988830779993</v>
      </c>
      <c r="G93" s="46">
        <f t="shared" si="9"/>
        <v>0</v>
      </c>
      <c r="H93" s="46">
        <f t="shared" si="11"/>
        <v>837.6988830779993</v>
      </c>
    </row>
    <row r="94" spans="2:8" ht="15">
      <c r="B94" s="43">
        <f>+IF(MAX(B$17:B93)=$D$9,"",B93+1)</f>
        <v>77</v>
      </c>
      <c r="C94" s="44">
        <f t="shared" si="10"/>
        <v>156575.54600299397</v>
      </c>
      <c r="D94" s="47">
        <f t="shared" si="6"/>
        <v>342.0988830779993</v>
      </c>
      <c r="E94" s="46">
        <f t="shared" si="7"/>
        <v>495.6</v>
      </c>
      <c r="F94" s="46">
        <f t="shared" si="8"/>
        <v>837.6988830779993</v>
      </c>
      <c r="G94" s="46">
        <f t="shared" si="9"/>
        <v>0</v>
      </c>
      <c r="H94" s="46">
        <f t="shared" si="11"/>
        <v>837.6988830779993</v>
      </c>
    </row>
    <row r="95" spans="2:8" ht="15">
      <c r="B95" s="43">
        <f>+IF(MAX(B$17:B94)=$D$9,"",B94+1)</f>
        <v>78</v>
      </c>
      <c r="C95" s="44">
        <f t="shared" si="10"/>
        <v>156232.36711991596</v>
      </c>
      <c r="D95" s="47">
        <f t="shared" si="6"/>
        <v>343.17888307799933</v>
      </c>
      <c r="E95" s="46">
        <f t="shared" si="7"/>
        <v>494.52</v>
      </c>
      <c r="F95" s="46">
        <f t="shared" si="8"/>
        <v>837.6988830779993</v>
      </c>
      <c r="G95" s="46">
        <f t="shared" si="9"/>
        <v>0</v>
      </c>
      <c r="H95" s="46">
        <f t="shared" si="11"/>
        <v>837.6988830779993</v>
      </c>
    </row>
    <row r="96" spans="2:8" ht="15">
      <c r="B96" s="43">
        <f>+IF(MAX(B$17:B95)=$D$9,"",B95+1)</f>
        <v>79</v>
      </c>
      <c r="C96" s="44">
        <f t="shared" si="10"/>
        <v>155888.09823683795</v>
      </c>
      <c r="D96" s="47">
        <f t="shared" si="6"/>
        <v>344.2688830779993</v>
      </c>
      <c r="E96" s="46">
        <f t="shared" si="7"/>
        <v>493.43</v>
      </c>
      <c r="F96" s="46">
        <f t="shared" si="8"/>
        <v>837.6988830779993</v>
      </c>
      <c r="G96" s="46">
        <f t="shared" si="9"/>
        <v>0</v>
      </c>
      <c r="H96" s="46">
        <f t="shared" si="11"/>
        <v>837.6988830779993</v>
      </c>
    </row>
    <row r="97" spans="2:8" ht="15">
      <c r="B97" s="43">
        <f>+IF(MAX(B$17:B96)=$D$9,"",B96+1)</f>
        <v>80</v>
      </c>
      <c r="C97" s="44">
        <f t="shared" si="10"/>
        <v>155542.74935375995</v>
      </c>
      <c r="D97" s="47">
        <f t="shared" si="6"/>
        <v>345.3488830779993</v>
      </c>
      <c r="E97" s="46">
        <f t="shared" si="7"/>
        <v>492.35</v>
      </c>
      <c r="F97" s="46">
        <f t="shared" si="8"/>
        <v>837.6988830779993</v>
      </c>
      <c r="G97" s="46">
        <f t="shared" si="9"/>
        <v>0</v>
      </c>
      <c r="H97" s="46">
        <f t="shared" si="11"/>
        <v>837.6988830779993</v>
      </c>
    </row>
    <row r="98" spans="2:8" ht="15">
      <c r="B98" s="43">
        <f>+IF(MAX(B$17:B97)=$D$9,"",B97+1)</f>
        <v>81</v>
      </c>
      <c r="C98" s="44">
        <f t="shared" si="10"/>
        <v>155196.31047068196</v>
      </c>
      <c r="D98" s="47">
        <f t="shared" si="6"/>
        <v>346.4388830779993</v>
      </c>
      <c r="E98" s="46">
        <f t="shared" si="7"/>
        <v>491.26</v>
      </c>
      <c r="F98" s="46">
        <f t="shared" si="8"/>
        <v>837.6988830779993</v>
      </c>
      <c r="G98" s="46">
        <f t="shared" si="9"/>
        <v>0</v>
      </c>
      <c r="H98" s="46">
        <f t="shared" si="11"/>
        <v>837.6988830779993</v>
      </c>
    </row>
    <row r="99" spans="2:8" ht="15">
      <c r="B99" s="43">
        <f>+IF(MAX(B$17:B98)=$D$9,"",B98+1)</f>
        <v>82</v>
      </c>
      <c r="C99" s="44">
        <f t="shared" si="10"/>
        <v>154848.77158760396</v>
      </c>
      <c r="D99" s="47">
        <f t="shared" si="6"/>
        <v>347.5388830779993</v>
      </c>
      <c r="E99" s="46">
        <f t="shared" si="7"/>
        <v>490.16</v>
      </c>
      <c r="F99" s="46">
        <f t="shared" si="8"/>
        <v>837.6988830779993</v>
      </c>
      <c r="G99" s="46">
        <f t="shared" si="9"/>
        <v>0</v>
      </c>
      <c r="H99" s="46">
        <f t="shared" si="11"/>
        <v>837.6988830779993</v>
      </c>
    </row>
    <row r="100" spans="2:8" ht="15">
      <c r="B100" s="43">
        <f>+IF(MAX(B$17:B99)=$D$9,"",B99+1)</f>
        <v>83</v>
      </c>
      <c r="C100" s="44">
        <f t="shared" si="10"/>
        <v>154500.13270452595</v>
      </c>
      <c r="D100" s="47">
        <f t="shared" si="6"/>
        <v>348.6388830779993</v>
      </c>
      <c r="E100" s="46">
        <f t="shared" si="7"/>
        <v>489.06</v>
      </c>
      <c r="F100" s="46">
        <f t="shared" si="8"/>
        <v>837.6988830779993</v>
      </c>
      <c r="G100" s="46">
        <f t="shared" si="9"/>
        <v>0</v>
      </c>
      <c r="H100" s="46">
        <f t="shared" si="11"/>
        <v>837.6988830779993</v>
      </c>
    </row>
    <row r="101" spans="2:8" ht="15">
      <c r="B101" s="43">
        <f>+IF(MAX(B$17:B100)=$D$9,"",B100+1)</f>
        <v>84</v>
      </c>
      <c r="C101" s="44">
        <f t="shared" si="10"/>
        <v>154150.39382144794</v>
      </c>
      <c r="D101" s="47">
        <f t="shared" si="6"/>
        <v>349.73888307799933</v>
      </c>
      <c r="E101" s="46">
        <f t="shared" si="7"/>
        <v>487.96</v>
      </c>
      <c r="F101" s="46">
        <f t="shared" si="8"/>
        <v>837.6988830779993</v>
      </c>
      <c r="G101" s="46">
        <f t="shared" si="9"/>
        <v>0</v>
      </c>
      <c r="H101" s="46">
        <f t="shared" si="11"/>
        <v>837.6988830779993</v>
      </c>
    </row>
    <row r="102" spans="2:8" ht="15">
      <c r="B102" s="43">
        <f>+IF(MAX(B$17:B101)=$D$9,"",B101+1)</f>
        <v>85</v>
      </c>
      <c r="C102" s="44">
        <f t="shared" si="10"/>
        <v>153799.55493836995</v>
      </c>
      <c r="D102" s="47">
        <f t="shared" si="6"/>
        <v>350.8388830779993</v>
      </c>
      <c r="E102" s="46">
        <f t="shared" si="7"/>
        <v>486.86</v>
      </c>
      <c r="F102" s="46">
        <f t="shared" si="8"/>
        <v>837.6988830779993</v>
      </c>
      <c r="G102" s="46">
        <f t="shared" si="9"/>
        <v>0</v>
      </c>
      <c r="H102" s="46">
        <f t="shared" si="11"/>
        <v>837.6988830779993</v>
      </c>
    </row>
    <row r="103" spans="2:8" ht="15">
      <c r="B103" s="43">
        <f>+IF(MAX(B$17:B102)=$D$9,"",B102+1)</f>
        <v>86</v>
      </c>
      <c r="C103" s="44">
        <f t="shared" si="10"/>
        <v>153447.60605529195</v>
      </c>
      <c r="D103" s="47">
        <f t="shared" si="6"/>
        <v>351.9488830779993</v>
      </c>
      <c r="E103" s="46">
        <f t="shared" si="7"/>
        <v>485.75</v>
      </c>
      <c r="F103" s="46">
        <f t="shared" si="8"/>
        <v>837.6988830779993</v>
      </c>
      <c r="G103" s="46">
        <f t="shared" si="9"/>
        <v>0</v>
      </c>
      <c r="H103" s="46">
        <f t="shared" si="11"/>
        <v>837.6988830779993</v>
      </c>
    </row>
    <row r="104" spans="2:8" ht="15">
      <c r="B104" s="43">
        <f>+IF(MAX(B$17:B103)=$D$9,"",B103+1)</f>
        <v>87</v>
      </c>
      <c r="C104" s="44">
        <f t="shared" si="10"/>
        <v>153094.54717221396</v>
      </c>
      <c r="D104" s="47">
        <f t="shared" si="6"/>
        <v>353.0588830779993</v>
      </c>
      <c r="E104" s="46">
        <f t="shared" si="7"/>
        <v>484.64</v>
      </c>
      <c r="F104" s="46">
        <f t="shared" si="8"/>
        <v>837.6988830779993</v>
      </c>
      <c r="G104" s="46">
        <f t="shared" si="9"/>
        <v>0</v>
      </c>
      <c r="H104" s="46">
        <f t="shared" si="11"/>
        <v>837.6988830779993</v>
      </c>
    </row>
    <row r="105" spans="2:8" ht="15">
      <c r="B105" s="43">
        <f>+IF(MAX(B$17:B104)=$D$9,"",B104+1)</f>
        <v>88</v>
      </c>
      <c r="C105" s="44">
        <f t="shared" si="10"/>
        <v>152740.36828913595</v>
      </c>
      <c r="D105" s="47">
        <f t="shared" si="6"/>
        <v>354.17888307799933</v>
      </c>
      <c r="E105" s="46">
        <f t="shared" si="7"/>
        <v>483.52</v>
      </c>
      <c r="F105" s="46">
        <f t="shared" si="8"/>
        <v>837.6988830779993</v>
      </c>
      <c r="G105" s="46">
        <f t="shared" si="9"/>
        <v>0</v>
      </c>
      <c r="H105" s="46">
        <f t="shared" si="11"/>
        <v>837.6988830779993</v>
      </c>
    </row>
    <row r="106" spans="2:8" ht="15">
      <c r="B106" s="43">
        <f>+IF(MAX(B$17:B105)=$D$9,"",B105+1)</f>
        <v>89</v>
      </c>
      <c r="C106" s="44">
        <f t="shared" si="10"/>
        <v>152385.06940605794</v>
      </c>
      <c r="D106" s="47">
        <f t="shared" si="6"/>
        <v>355.29888307799934</v>
      </c>
      <c r="E106" s="46">
        <f t="shared" si="7"/>
        <v>482.4</v>
      </c>
      <c r="F106" s="46">
        <f t="shared" si="8"/>
        <v>837.6988830779993</v>
      </c>
      <c r="G106" s="46">
        <f t="shared" si="9"/>
        <v>0</v>
      </c>
      <c r="H106" s="46">
        <f t="shared" si="11"/>
        <v>837.6988830779993</v>
      </c>
    </row>
    <row r="107" spans="2:8" ht="15">
      <c r="B107" s="43">
        <f>+IF(MAX(B$17:B106)=$D$9,"",B106+1)</f>
        <v>90</v>
      </c>
      <c r="C107" s="44">
        <f t="shared" si="10"/>
        <v>152028.65052297994</v>
      </c>
      <c r="D107" s="47">
        <f t="shared" si="6"/>
        <v>356.41888307799934</v>
      </c>
      <c r="E107" s="46">
        <f t="shared" si="7"/>
        <v>481.28</v>
      </c>
      <c r="F107" s="46">
        <f t="shared" si="8"/>
        <v>837.6988830779993</v>
      </c>
      <c r="G107" s="46">
        <f t="shared" si="9"/>
        <v>0</v>
      </c>
      <c r="H107" s="46">
        <f t="shared" si="11"/>
        <v>837.6988830779993</v>
      </c>
    </row>
    <row r="108" spans="2:8" ht="15">
      <c r="B108" s="43">
        <f>+IF(MAX(B$17:B107)=$D$9,"",B107+1)</f>
        <v>91</v>
      </c>
      <c r="C108" s="44">
        <f t="shared" si="10"/>
        <v>151671.11163990194</v>
      </c>
      <c r="D108" s="47">
        <f t="shared" si="6"/>
        <v>357.5388830779993</v>
      </c>
      <c r="E108" s="46">
        <f t="shared" si="7"/>
        <v>480.16</v>
      </c>
      <c r="F108" s="46">
        <f t="shared" si="8"/>
        <v>837.6988830779993</v>
      </c>
      <c r="G108" s="46">
        <f t="shared" si="9"/>
        <v>0</v>
      </c>
      <c r="H108" s="46">
        <f t="shared" si="11"/>
        <v>837.6988830779993</v>
      </c>
    </row>
    <row r="109" spans="2:8" ht="15">
      <c r="B109" s="43">
        <f>+IF(MAX(B$17:B108)=$D$9,"",B108+1)</f>
        <v>92</v>
      </c>
      <c r="C109" s="44">
        <f t="shared" si="10"/>
        <v>151312.44275682393</v>
      </c>
      <c r="D109" s="47">
        <f t="shared" si="6"/>
        <v>358.66888307799934</v>
      </c>
      <c r="E109" s="46">
        <f t="shared" si="7"/>
        <v>479.03</v>
      </c>
      <c r="F109" s="46">
        <f t="shared" si="8"/>
        <v>837.6988830779993</v>
      </c>
      <c r="G109" s="46">
        <f t="shared" si="9"/>
        <v>0</v>
      </c>
      <c r="H109" s="46">
        <f t="shared" si="11"/>
        <v>837.6988830779993</v>
      </c>
    </row>
    <row r="110" spans="2:8" ht="15">
      <c r="B110" s="43">
        <f>+IF(MAX(B$17:B109)=$D$9,"",B109+1)</f>
        <v>93</v>
      </c>
      <c r="C110" s="44">
        <f t="shared" si="10"/>
        <v>150952.64387374592</v>
      </c>
      <c r="D110" s="47">
        <f t="shared" si="6"/>
        <v>359.79888307799934</v>
      </c>
      <c r="E110" s="46">
        <f t="shared" si="7"/>
        <v>477.9</v>
      </c>
      <c r="F110" s="46">
        <f t="shared" si="8"/>
        <v>837.6988830779993</v>
      </c>
      <c r="G110" s="46">
        <f t="shared" si="9"/>
        <v>0</v>
      </c>
      <c r="H110" s="46">
        <f t="shared" si="11"/>
        <v>837.6988830779993</v>
      </c>
    </row>
    <row r="111" spans="2:8" ht="15">
      <c r="B111" s="43">
        <f>+IF(MAX(B$17:B110)=$D$9,"",B110+1)</f>
        <v>94</v>
      </c>
      <c r="C111" s="44">
        <f t="shared" si="10"/>
        <v>150591.70499066793</v>
      </c>
      <c r="D111" s="47">
        <f t="shared" si="6"/>
        <v>360.9388830779993</v>
      </c>
      <c r="E111" s="46">
        <f t="shared" si="7"/>
        <v>476.76</v>
      </c>
      <c r="F111" s="46">
        <f t="shared" si="8"/>
        <v>837.6988830779993</v>
      </c>
      <c r="G111" s="46">
        <f t="shared" si="9"/>
        <v>0</v>
      </c>
      <c r="H111" s="46">
        <f t="shared" si="11"/>
        <v>837.6988830779993</v>
      </c>
    </row>
    <row r="112" spans="2:8" ht="15">
      <c r="B112" s="43">
        <f>+IF(MAX(B$17:B111)=$D$9,"",B111+1)</f>
        <v>95</v>
      </c>
      <c r="C112" s="44">
        <f t="shared" si="10"/>
        <v>150229.62610758992</v>
      </c>
      <c r="D112" s="47">
        <f t="shared" si="6"/>
        <v>362.0788830779993</v>
      </c>
      <c r="E112" s="46">
        <f t="shared" si="7"/>
        <v>475.62</v>
      </c>
      <c r="F112" s="46">
        <f t="shared" si="8"/>
        <v>837.6988830779993</v>
      </c>
      <c r="G112" s="46">
        <f t="shared" si="9"/>
        <v>0</v>
      </c>
      <c r="H112" s="46">
        <f t="shared" si="11"/>
        <v>837.6988830779993</v>
      </c>
    </row>
    <row r="113" spans="2:8" ht="15">
      <c r="B113" s="43">
        <f>+IF(MAX(B$17:B112)=$D$9,"",B112+1)</f>
        <v>96</v>
      </c>
      <c r="C113" s="44">
        <f t="shared" si="10"/>
        <v>149866.40722451193</v>
      </c>
      <c r="D113" s="47">
        <f t="shared" si="6"/>
        <v>363.2188830779993</v>
      </c>
      <c r="E113" s="46">
        <f t="shared" si="7"/>
        <v>474.48</v>
      </c>
      <c r="F113" s="46">
        <f t="shared" si="8"/>
        <v>837.6988830779993</v>
      </c>
      <c r="G113" s="46">
        <f t="shared" si="9"/>
        <v>0</v>
      </c>
      <c r="H113" s="46">
        <f t="shared" si="11"/>
        <v>837.6988830779993</v>
      </c>
    </row>
    <row r="114" spans="2:8" ht="15">
      <c r="B114" s="43">
        <f>+IF(MAX(B$17:B113)=$D$9,"",B113+1)</f>
        <v>97</v>
      </c>
      <c r="C114" s="44">
        <f t="shared" si="10"/>
        <v>149502.03834143394</v>
      </c>
      <c r="D114" s="47">
        <f t="shared" si="6"/>
        <v>364.3688830779993</v>
      </c>
      <c r="E114" s="46">
        <f t="shared" si="7"/>
        <v>473.33</v>
      </c>
      <c r="F114" s="46">
        <f t="shared" si="8"/>
        <v>837.6988830779993</v>
      </c>
      <c r="G114" s="46">
        <f t="shared" si="9"/>
        <v>0</v>
      </c>
      <c r="H114" s="46">
        <f t="shared" si="11"/>
        <v>837.6988830779993</v>
      </c>
    </row>
    <row r="115" spans="2:8" ht="15">
      <c r="B115" s="43">
        <f>+IF(MAX(B$17:B114)=$D$9,"",B114+1)</f>
        <v>98</v>
      </c>
      <c r="C115" s="44">
        <f t="shared" si="10"/>
        <v>149136.51945835594</v>
      </c>
      <c r="D115" s="47">
        <f t="shared" si="6"/>
        <v>365.5188830779993</v>
      </c>
      <c r="E115" s="46">
        <f t="shared" si="7"/>
        <v>472.18</v>
      </c>
      <c r="F115" s="46">
        <f t="shared" si="8"/>
        <v>837.6988830779993</v>
      </c>
      <c r="G115" s="46">
        <f t="shared" si="9"/>
        <v>0</v>
      </c>
      <c r="H115" s="46">
        <f t="shared" si="11"/>
        <v>837.6988830779993</v>
      </c>
    </row>
    <row r="116" spans="2:8" ht="15">
      <c r="B116" s="43">
        <f>+IF(MAX(B$17:B115)=$D$9,"",B115+1)</f>
        <v>99</v>
      </c>
      <c r="C116" s="44">
        <f t="shared" si="10"/>
        <v>148769.84057527792</v>
      </c>
      <c r="D116" s="47">
        <f t="shared" si="6"/>
        <v>366.67888307799933</v>
      </c>
      <c r="E116" s="46">
        <f t="shared" si="7"/>
        <v>471.02</v>
      </c>
      <c r="F116" s="46">
        <f t="shared" si="8"/>
        <v>837.6988830779993</v>
      </c>
      <c r="G116" s="46">
        <f t="shared" si="9"/>
        <v>0</v>
      </c>
      <c r="H116" s="46">
        <f t="shared" si="11"/>
        <v>837.6988830779993</v>
      </c>
    </row>
    <row r="117" spans="2:8" ht="15">
      <c r="B117" s="43">
        <f>+IF(MAX(B$17:B116)=$D$9,"",B116+1)</f>
        <v>100</v>
      </c>
      <c r="C117" s="44">
        <f t="shared" si="10"/>
        <v>148402.00169219993</v>
      </c>
      <c r="D117" s="47">
        <f t="shared" si="6"/>
        <v>367.8388830779993</v>
      </c>
      <c r="E117" s="46">
        <f t="shared" si="7"/>
        <v>469.86</v>
      </c>
      <c r="F117" s="46">
        <f t="shared" si="8"/>
        <v>837.6988830779993</v>
      </c>
      <c r="G117" s="46">
        <f t="shared" si="9"/>
        <v>0</v>
      </c>
      <c r="H117" s="46">
        <f t="shared" si="11"/>
        <v>837.6988830779993</v>
      </c>
    </row>
    <row r="118" spans="2:8" ht="15">
      <c r="B118" s="43">
        <f>+IF(MAX(B$17:B117)=$D$9,"",B117+1)</f>
        <v>101</v>
      </c>
      <c r="C118" s="44">
        <f t="shared" si="10"/>
        <v>148033.00280912194</v>
      </c>
      <c r="D118" s="47">
        <f t="shared" si="6"/>
        <v>368.9988830779993</v>
      </c>
      <c r="E118" s="46">
        <f t="shared" si="7"/>
        <v>468.7</v>
      </c>
      <c r="F118" s="46">
        <f t="shared" si="8"/>
        <v>837.6988830779993</v>
      </c>
      <c r="G118" s="46">
        <f t="shared" si="9"/>
        <v>0</v>
      </c>
      <c r="H118" s="46">
        <f t="shared" si="11"/>
        <v>837.6988830779993</v>
      </c>
    </row>
    <row r="119" spans="2:8" ht="15">
      <c r="B119" s="43">
        <f>+IF(MAX(B$17:B118)=$D$9,"",B118+1)</f>
        <v>102</v>
      </c>
      <c r="C119" s="44">
        <f t="shared" si="10"/>
        <v>147662.84392604395</v>
      </c>
      <c r="D119" s="47">
        <f t="shared" si="6"/>
        <v>370.1588830779993</v>
      </c>
      <c r="E119" s="46">
        <f t="shared" si="7"/>
        <v>467.54</v>
      </c>
      <c r="F119" s="46">
        <f t="shared" si="8"/>
        <v>837.6988830779993</v>
      </c>
      <c r="G119" s="46">
        <f t="shared" si="9"/>
        <v>0</v>
      </c>
      <c r="H119" s="46">
        <f t="shared" si="11"/>
        <v>837.6988830779993</v>
      </c>
    </row>
    <row r="120" spans="2:8" ht="15">
      <c r="B120" s="43">
        <f>+IF(MAX(B$17:B119)=$D$9,"",B119+1)</f>
        <v>103</v>
      </c>
      <c r="C120" s="44">
        <f t="shared" si="10"/>
        <v>147291.51504296594</v>
      </c>
      <c r="D120" s="47">
        <f t="shared" si="6"/>
        <v>371.3288830779993</v>
      </c>
      <c r="E120" s="46">
        <f t="shared" si="7"/>
        <v>466.37</v>
      </c>
      <c r="F120" s="46">
        <f t="shared" si="8"/>
        <v>837.6988830779993</v>
      </c>
      <c r="G120" s="46">
        <f t="shared" si="9"/>
        <v>0</v>
      </c>
      <c r="H120" s="46">
        <f t="shared" si="11"/>
        <v>837.6988830779993</v>
      </c>
    </row>
    <row r="121" spans="2:8" ht="15">
      <c r="B121" s="43">
        <f>+IF(MAX(B$17:B120)=$D$9,"",B120+1)</f>
        <v>104</v>
      </c>
      <c r="C121" s="44">
        <f t="shared" si="10"/>
        <v>146919.01615988795</v>
      </c>
      <c r="D121" s="47">
        <f t="shared" si="6"/>
        <v>372.4988830779993</v>
      </c>
      <c r="E121" s="46">
        <f t="shared" si="7"/>
        <v>465.2</v>
      </c>
      <c r="F121" s="46">
        <f t="shared" si="8"/>
        <v>837.6988830779993</v>
      </c>
      <c r="G121" s="46">
        <f t="shared" si="9"/>
        <v>0</v>
      </c>
      <c r="H121" s="46">
        <f t="shared" si="11"/>
        <v>837.6988830779993</v>
      </c>
    </row>
    <row r="122" spans="2:8" ht="15">
      <c r="B122" s="43">
        <f>+IF(MAX(B$17:B121)=$D$9,"",B121+1)</f>
        <v>105</v>
      </c>
      <c r="C122" s="44">
        <f t="shared" si="10"/>
        <v>146545.33727680994</v>
      </c>
      <c r="D122" s="47">
        <f aca="true" t="shared" si="12" ref="D122:D185">+IF(B122="","",IF(B122&gt;$D$9,0,IF(B122=$D$9,C121,IF($D$962="francese",F122-E122,$C$17/$D$9))))</f>
        <v>373.67888307799933</v>
      </c>
      <c r="E122" s="46">
        <f aca="true" t="shared" si="13" ref="E122:E185">+IF(B122="","",ROUND(C121*$D$10/$D$8,2))</f>
        <v>464.02</v>
      </c>
      <c r="F122" s="46">
        <f aca="true" t="shared" si="14" ref="F122:F185">IF(B122="","",IF(B122&gt;$D$9,0,IF($D$962="francese",-PMT($D$10/$D$8,$D$9,$C$17,0,0),D122+E122)))</f>
        <v>837.6988830779993</v>
      </c>
      <c r="G122" s="46">
        <f aca="true" t="shared" si="15" ref="G122:G185">+IF(B122="","",IF(B122&gt;$D$9,0,$D$11))</f>
        <v>0</v>
      </c>
      <c r="H122" s="46">
        <f t="shared" si="11"/>
        <v>837.6988830779993</v>
      </c>
    </row>
    <row r="123" spans="2:8" ht="15">
      <c r="B123" s="43">
        <f>+IF(MAX(B$17:B122)=$D$9,"",B122+1)</f>
        <v>106</v>
      </c>
      <c r="C123" s="44">
        <f aca="true" t="shared" si="16" ref="C123:C186">+IF(B123="","",C122-D123)</f>
        <v>146170.47839373193</v>
      </c>
      <c r="D123" s="47">
        <f t="shared" si="12"/>
        <v>374.85888307799934</v>
      </c>
      <c r="E123" s="46">
        <f t="shared" si="13"/>
        <v>462.84</v>
      </c>
      <c r="F123" s="46">
        <f t="shared" si="14"/>
        <v>837.6988830779993</v>
      </c>
      <c r="G123" s="46">
        <f t="shared" si="15"/>
        <v>0</v>
      </c>
      <c r="H123" s="46">
        <f t="shared" si="11"/>
        <v>837.6988830779993</v>
      </c>
    </row>
    <row r="124" spans="2:8" ht="15">
      <c r="B124" s="43">
        <f>+IF(MAX(B$17:B123)=$D$9,"",B123+1)</f>
        <v>107</v>
      </c>
      <c r="C124" s="44">
        <f t="shared" si="16"/>
        <v>145794.43951065393</v>
      </c>
      <c r="D124" s="47">
        <f t="shared" si="12"/>
        <v>376.0388830779993</v>
      </c>
      <c r="E124" s="46">
        <f t="shared" si="13"/>
        <v>461.66</v>
      </c>
      <c r="F124" s="46">
        <f t="shared" si="14"/>
        <v>837.6988830779993</v>
      </c>
      <c r="G124" s="46">
        <f t="shared" si="15"/>
        <v>0</v>
      </c>
      <c r="H124" s="46">
        <f t="shared" si="11"/>
        <v>837.6988830779993</v>
      </c>
    </row>
    <row r="125" spans="2:8" ht="15">
      <c r="B125" s="43">
        <f>+IF(MAX(B$17:B124)=$D$9,"",B124+1)</f>
        <v>108</v>
      </c>
      <c r="C125" s="44">
        <f t="shared" si="16"/>
        <v>145417.21062757593</v>
      </c>
      <c r="D125" s="47">
        <f t="shared" si="12"/>
        <v>377.2288830779993</v>
      </c>
      <c r="E125" s="46">
        <f t="shared" si="13"/>
        <v>460.47</v>
      </c>
      <c r="F125" s="46">
        <f t="shared" si="14"/>
        <v>837.6988830779993</v>
      </c>
      <c r="G125" s="46">
        <f t="shared" si="15"/>
        <v>0</v>
      </c>
      <c r="H125" s="46">
        <f t="shared" si="11"/>
        <v>837.6988830779993</v>
      </c>
    </row>
    <row r="126" spans="2:8" ht="15">
      <c r="B126" s="43">
        <f>+IF(MAX(B$17:B125)=$D$9,"",B125+1)</f>
        <v>109</v>
      </c>
      <c r="C126" s="44">
        <f t="shared" si="16"/>
        <v>145038.79174449792</v>
      </c>
      <c r="D126" s="47">
        <f t="shared" si="12"/>
        <v>378.41888307799934</v>
      </c>
      <c r="E126" s="46">
        <f t="shared" si="13"/>
        <v>459.28</v>
      </c>
      <c r="F126" s="46">
        <f t="shared" si="14"/>
        <v>837.6988830779993</v>
      </c>
      <c r="G126" s="46">
        <f t="shared" si="15"/>
        <v>0</v>
      </c>
      <c r="H126" s="46">
        <f t="shared" si="11"/>
        <v>837.6988830779993</v>
      </c>
    </row>
    <row r="127" spans="2:8" ht="15">
      <c r="B127" s="43">
        <f>+IF(MAX(B$17:B126)=$D$9,"",B126+1)</f>
        <v>110</v>
      </c>
      <c r="C127" s="44">
        <f t="shared" si="16"/>
        <v>144659.17286141994</v>
      </c>
      <c r="D127" s="47">
        <f t="shared" si="12"/>
        <v>379.6188830779993</v>
      </c>
      <c r="E127" s="46">
        <f t="shared" si="13"/>
        <v>458.08</v>
      </c>
      <c r="F127" s="46">
        <f t="shared" si="14"/>
        <v>837.6988830779993</v>
      </c>
      <c r="G127" s="46">
        <f t="shared" si="15"/>
        <v>0</v>
      </c>
      <c r="H127" s="46">
        <f t="shared" si="11"/>
        <v>837.6988830779993</v>
      </c>
    </row>
    <row r="128" spans="2:8" ht="15">
      <c r="B128" s="43">
        <f>+IF(MAX(B$17:B127)=$D$9,"",B127+1)</f>
        <v>111</v>
      </c>
      <c r="C128" s="44">
        <f t="shared" si="16"/>
        <v>144278.35397834194</v>
      </c>
      <c r="D128" s="47">
        <f t="shared" si="12"/>
        <v>380.8188830779993</v>
      </c>
      <c r="E128" s="46">
        <f t="shared" si="13"/>
        <v>456.88</v>
      </c>
      <c r="F128" s="46">
        <f t="shared" si="14"/>
        <v>837.6988830779993</v>
      </c>
      <c r="G128" s="46">
        <f t="shared" si="15"/>
        <v>0</v>
      </c>
      <c r="H128" s="46">
        <f t="shared" si="11"/>
        <v>837.6988830779993</v>
      </c>
    </row>
    <row r="129" spans="2:8" ht="15">
      <c r="B129" s="43">
        <f>+IF(MAX(B$17:B128)=$D$9,"",B128+1)</f>
        <v>112</v>
      </c>
      <c r="C129" s="44">
        <f t="shared" si="16"/>
        <v>143896.33509526393</v>
      </c>
      <c r="D129" s="47">
        <f t="shared" si="12"/>
        <v>382.0188830779993</v>
      </c>
      <c r="E129" s="46">
        <f t="shared" si="13"/>
        <v>455.68</v>
      </c>
      <c r="F129" s="46">
        <f t="shared" si="14"/>
        <v>837.6988830779993</v>
      </c>
      <c r="G129" s="46">
        <f t="shared" si="15"/>
        <v>0</v>
      </c>
      <c r="H129" s="46">
        <f t="shared" si="11"/>
        <v>837.6988830779993</v>
      </c>
    </row>
    <row r="130" spans="2:8" ht="15">
      <c r="B130" s="43">
        <f>+IF(MAX(B$17:B129)=$D$9,"",B129+1)</f>
        <v>113</v>
      </c>
      <c r="C130" s="44">
        <f t="shared" si="16"/>
        <v>143513.10621218593</v>
      </c>
      <c r="D130" s="47">
        <f t="shared" si="12"/>
        <v>383.2288830779993</v>
      </c>
      <c r="E130" s="46">
        <f t="shared" si="13"/>
        <v>454.47</v>
      </c>
      <c r="F130" s="46">
        <f t="shared" si="14"/>
        <v>837.6988830779993</v>
      </c>
      <c r="G130" s="46">
        <f t="shared" si="15"/>
        <v>0</v>
      </c>
      <c r="H130" s="46">
        <f t="shared" si="11"/>
        <v>837.6988830779993</v>
      </c>
    </row>
    <row r="131" spans="2:8" ht="15">
      <c r="B131" s="43">
        <f>+IF(MAX(B$17:B130)=$D$9,"",B130+1)</f>
        <v>114</v>
      </c>
      <c r="C131" s="44">
        <f t="shared" si="16"/>
        <v>143128.66732910794</v>
      </c>
      <c r="D131" s="47">
        <f t="shared" si="12"/>
        <v>384.4388830779993</v>
      </c>
      <c r="E131" s="46">
        <f t="shared" si="13"/>
        <v>453.26</v>
      </c>
      <c r="F131" s="46">
        <f t="shared" si="14"/>
        <v>837.6988830779993</v>
      </c>
      <c r="G131" s="46">
        <f t="shared" si="15"/>
        <v>0</v>
      </c>
      <c r="H131" s="46">
        <f t="shared" si="11"/>
        <v>837.6988830779993</v>
      </c>
    </row>
    <row r="132" spans="2:8" ht="15">
      <c r="B132" s="43">
        <f>+IF(MAX(B$17:B131)=$D$9,"",B131+1)</f>
        <v>115</v>
      </c>
      <c r="C132" s="44">
        <f t="shared" si="16"/>
        <v>142743.01844602995</v>
      </c>
      <c r="D132" s="47">
        <f t="shared" si="12"/>
        <v>385.6488830779993</v>
      </c>
      <c r="E132" s="46">
        <f t="shared" si="13"/>
        <v>452.05</v>
      </c>
      <c r="F132" s="46">
        <f t="shared" si="14"/>
        <v>837.6988830779993</v>
      </c>
      <c r="G132" s="46">
        <f t="shared" si="15"/>
        <v>0</v>
      </c>
      <c r="H132" s="46">
        <f t="shared" si="11"/>
        <v>837.6988830779993</v>
      </c>
    </row>
    <row r="133" spans="2:8" ht="15">
      <c r="B133" s="43">
        <f>+IF(MAX(B$17:B132)=$D$9,"",B132+1)</f>
        <v>116</v>
      </c>
      <c r="C133" s="44">
        <f t="shared" si="16"/>
        <v>142356.14956295196</v>
      </c>
      <c r="D133" s="47">
        <f t="shared" si="12"/>
        <v>386.8688830779993</v>
      </c>
      <c r="E133" s="46">
        <f t="shared" si="13"/>
        <v>450.83</v>
      </c>
      <c r="F133" s="46">
        <f t="shared" si="14"/>
        <v>837.6988830779993</v>
      </c>
      <c r="G133" s="46">
        <f t="shared" si="15"/>
        <v>0</v>
      </c>
      <c r="H133" s="46">
        <f t="shared" si="11"/>
        <v>837.6988830779993</v>
      </c>
    </row>
    <row r="134" spans="2:8" ht="15">
      <c r="B134" s="43">
        <f>+IF(MAX(B$17:B133)=$D$9,"",B133+1)</f>
        <v>117</v>
      </c>
      <c r="C134" s="44">
        <f t="shared" si="16"/>
        <v>141968.06067987398</v>
      </c>
      <c r="D134" s="47">
        <f t="shared" si="12"/>
        <v>388.0888830779993</v>
      </c>
      <c r="E134" s="46">
        <f t="shared" si="13"/>
        <v>449.61</v>
      </c>
      <c r="F134" s="46">
        <f t="shared" si="14"/>
        <v>837.6988830779993</v>
      </c>
      <c r="G134" s="46">
        <f t="shared" si="15"/>
        <v>0</v>
      </c>
      <c r="H134" s="46">
        <f t="shared" si="11"/>
        <v>837.6988830779993</v>
      </c>
    </row>
    <row r="135" spans="2:8" ht="15">
      <c r="B135" s="43">
        <f>+IF(MAX(B$17:B134)=$D$9,"",B134+1)</f>
        <v>118</v>
      </c>
      <c r="C135" s="44">
        <f t="shared" si="16"/>
        <v>141578.74179679598</v>
      </c>
      <c r="D135" s="47">
        <f t="shared" si="12"/>
        <v>389.3188830779993</v>
      </c>
      <c r="E135" s="46">
        <f t="shared" si="13"/>
        <v>448.38</v>
      </c>
      <c r="F135" s="46">
        <f t="shared" si="14"/>
        <v>837.6988830779993</v>
      </c>
      <c r="G135" s="46">
        <f t="shared" si="15"/>
        <v>0</v>
      </c>
      <c r="H135" s="46">
        <f t="shared" si="11"/>
        <v>837.6988830779993</v>
      </c>
    </row>
    <row r="136" spans="2:8" ht="15">
      <c r="B136" s="43">
        <f>+IF(MAX(B$17:B135)=$D$9,"",B135+1)</f>
        <v>119</v>
      </c>
      <c r="C136" s="44">
        <f t="shared" si="16"/>
        <v>141188.19291371797</v>
      </c>
      <c r="D136" s="47">
        <f t="shared" si="12"/>
        <v>390.54888307799934</v>
      </c>
      <c r="E136" s="46">
        <f t="shared" si="13"/>
        <v>447.15</v>
      </c>
      <c r="F136" s="46">
        <f t="shared" si="14"/>
        <v>837.6988830779993</v>
      </c>
      <c r="G136" s="46">
        <f t="shared" si="15"/>
        <v>0</v>
      </c>
      <c r="H136" s="46">
        <f t="shared" si="11"/>
        <v>837.6988830779993</v>
      </c>
    </row>
    <row r="137" spans="2:8" ht="15">
      <c r="B137" s="43">
        <f>+IF(MAX(B$17:B136)=$D$9,"",B136+1)</f>
        <v>120</v>
      </c>
      <c r="C137" s="44">
        <f t="shared" si="16"/>
        <v>140796.41403063998</v>
      </c>
      <c r="D137" s="47">
        <f t="shared" si="12"/>
        <v>391.7788830779993</v>
      </c>
      <c r="E137" s="46">
        <f t="shared" si="13"/>
        <v>445.92</v>
      </c>
      <c r="F137" s="46">
        <f t="shared" si="14"/>
        <v>837.6988830779993</v>
      </c>
      <c r="G137" s="46">
        <f t="shared" si="15"/>
        <v>0</v>
      </c>
      <c r="H137" s="46">
        <f t="shared" si="11"/>
        <v>837.6988830779993</v>
      </c>
    </row>
    <row r="138" spans="2:8" ht="15">
      <c r="B138" s="43">
        <f>+IF(MAX(B$17:B137)=$D$9,"",B137+1)</f>
        <v>121</v>
      </c>
      <c r="C138" s="44">
        <f t="shared" si="16"/>
        <v>140403.39514756197</v>
      </c>
      <c r="D138" s="47">
        <f t="shared" si="12"/>
        <v>393.0188830779993</v>
      </c>
      <c r="E138" s="46">
        <f t="shared" si="13"/>
        <v>444.68</v>
      </c>
      <c r="F138" s="46">
        <f t="shared" si="14"/>
        <v>837.6988830779993</v>
      </c>
      <c r="G138" s="46">
        <f t="shared" si="15"/>
        <v>0</v>
      </c>
      <c r="H138" s="46">
        <f t="shared" si="11"/>
        <v>837.6988830779993</v>
      </c>
    </row>
    <row r="139" spans="2:8" ht="15">
      <c r="B139" s="43">
        <f>+IF(MAX(B$17:B138)=$D$9,"",B138+1)</f>
        <v>122</v>
      </c>
      <c r="C139" s="44">
        <f t="shared" si="16"/>
        <v>140009.13626448397</v>
      </c>
      <c r="D139" s="47">
        <f t="shared" si="12"/>
        <v>394.2588830779993</v>
      </c>
      <c r="E139" s="46">
        <f t="shared" si="13"/>
        <v>443.44</v>
      </c>
      <c r="F139" s="46">
        <f t="shared" si="14"/>
        <v>837.6988830779993</v>
      </c>
      <c r="G139" s="46">
        <f t="shared" si="15"/>
        <v>0</v>
      </c>
      <c r="H139" s="46">
        <f t="shared" si="11"/>
        <v>837.6988830779993</v>
      </c>
    </row>
    <row r="140" spans="2:8" ht="15">
      <c r="B140" s="43">
        <f>+IF(MAX(B$17:B139)=$D$9,"",B139+1)</f>
        <v>123</v>
      </c>
      <c r="C140" s="44">
        <f t="shared" si="16"/>
        <v>139613.63738140598</v>
      </c>
      <c r="D140" s="47">
        <f t="shared" si="12"/>
        <v>395.4988830779993</v>
      </c>
      <c r="E140" s="46">
        <f t="shared" si="13"/>
        <v>442.2</v>
      </c>
      <c r="F140" s="46">
        <f t="shared" si="14"/>
        <v>837.6988830779993</v>
      </c>
      <c r="G140" s="46">
        <f t="shared" si="15"/>
        <v>0</v>
      </c>
      <c r="H140" s="46">
        <f t="shared" si="11"/>
        <v>837.6988830779993</v>
      </c>
    </row>
    <row r="141" spans="2:8" ht="15">
      <c r="B141" s="43">
        <f>+IF(MAX(B$17:B140)=$D$9,"",B140+1)</f>
        <v>124</v>
      </c>
      <c r="C141" s="44">
        <f t="shared" si="16"/>
        <v>139216.888498328</v>
      </c>
      <c r="D141" s="47">
        <f t="shared" si="12"/>
        <v>396.7488830779993</v>
      </c>
      <c r="E141" s="46">
        <f t="shared" si="13"/>
        <v>440.95</v>
      </c>
      <c r="F141" s="46">
        <f t="shared" si="14"/>
        <v>837.6988830779993</v>
      </c>
      <c r="G141" s="46">
        <f t="shared" si="15"/>
        <v>0</v>
      </c>
      <c r="H141" s="46">
        <f t="shared" si="11"/>
        <v>837.6988830779993</v>
      </c>
    </row>
    <row r="142" spans="2:8" ht="15">
      <c r="B142" s="43">
        <f>+IF(MAX(B$17:B141)=$D$9,"",B141+1)</f>
        <v>125</v>
      </c>
      <c r="C142" s="44">
        <f t="shared" si="16"/>
        <v>138818.87961524999</v>
      </c>
      <c r="D142" s="47">
        <f t="shared" si="12"/>
        <v>398.0088830779993</v>
      </c>
      <c r="E142" s="46">
        <f t="shared" si="13"/>
        <v>439.69</v>
      </c>
      <c r="F142" s="46">
        <f t="shared" si="14"/>
        <v>837.6988830779993</v>
      </c>
      <c r="G142" s="46">
        <f t="shared" si="15"/>
        <v>0</v>
      </c>
      <c r="H142" s="46">
        <f t="shared" si="11"/>
        <v>837.6988830779993</v>
      </c>
    </row>
    <row r="143" spans="2:8" ht="15">
      <c r="B143" s="43">
        <f>+IF(MAX(B$17:B142)=$D$9,"",B142+1)</f>
        <v>126</v>
      </c>
      <c r="C143" s="44">
        <f t="shared" si="16"/>
        <v>138419.62073217198</v>
      </c>
      <c r="D143" s="47">
        <f t="shared" si="12"/>
        <v>399.2588830779993</v>
      </c>
      <c r="E143" s="46">
        <f t="shared" si="13"/>
        <v>438.44</v>
      </c>
      <c r="F143" s="46">
        <f t="shared" si="14"/>
        <v>837.6988830779993</v>
      </c>
      <c r="G143" s="46">
        <f t="shared" si="15"/>
        <v>0</v>
      </c>
      <c r="H143" s="46">
        <f t="shared" si="11"/>
        <v>837.6988830779993</v>
      </c>
    </row>
    <row r="144" spans="2:8" ht="15">
      <c r="B144" s="43">
        <f>+IF(MAX(B$17:B143)=$D$9,"",B143+1)</f>
        <v>127</v>
      </c>
      <c r="C144" s="44">
        <f t="shared" si="16"/>
        <v>138019.10184909398</v>
      </c>
      <c r="D144" s="47">
        <f t="shared" si="12"/>
        <v>400.5188830779993</v>
      </c>
      <c r="E144" s="46">
        <f t="shared" si="13"/>
        <v>437.18</v>
      </c>
      <c r="F144" s="46">
        <f t="shared" si="14"/>
        <v>837.6988830779993</v>
      </c>
      <c r="G144" s="46">
        <f t="shared" si="15"/>
        <v>0</v>
      </c>
      <c r="H144" s="46">
        <f t="shared" si="11"/>
        <v>837.6988830779993</v>
      </c>
    </row>
    <row r="145" spans="2:8" ht="15">
      <c r="B145" s="43">
        <f>+IF(MAX(B$17:B144)=$D$9,"",B144+1)</f>
        <v>128</v>
      </c>
      <c r="C145" s="44">
        <f t="shared" si="16"/>
        <v>137617.31296601598</v>
      </c>
      <c r="D145" s="47">
        <f t="shared" si="12"/>
        <v>401.7888830779993</v>
      </c>
      <c r="E145" s="46">
        <f t="shared" si="13"/>
        <v>435.91</v>
      </c>
      <c r="F145" s="46">
        <f t="shared" si="14"/>
        <v>837.6988830779993</v>
      </c>
      <c r="G145" s="46">
        <f t="shared" si="15"/>
        <v>0</v>
      </c>
      <c r="H145" s="46">
        <f t="shared" si="11"/>
        <v>837.6988830779993</v>
      </c>
    </row>
    <row r="146" spans="2:8" ht="15">
      <c r="B146" s="43">
        <f>+IF(MAX(B$17:B145)=$D$9,"",B145+1)</f>
        <v>129</v>
      </c>
      <c r="C146" s="44">
        <f t="shared" si="16"/>
        <v>137214.254082938</v>
      </c>
      <c r="D146" s="47">
        <f t="shared" si="12"/>
        <v>403.0588830779993</v>
      </c>
      <c r="E146" s="46">
        <f t="shared" si="13"/>
        <v>434.64</v>
      </c>
      <c r="F146" s="46">
        <f t="shared" si="14"/>
        <v>837.6988830779993</v>
      </c>
      <c r="G146" s="46">
        <f t="shared" si="15"/>
        <v>0</v>
      </c>
      <c r="H146" s="46">
        <f t="shared" si="11"/>
        <v>837.6988830779993</v>
      </c>
    </row>
    <row r="147" spans="2:8" ht="15">
      <c r="B147" s="43">
        <f>+IF(MAX(B$17:B146)=$D$9,"",B146+1)</f>
        <v>130</v>
      </c>
      <c r="C147" s="44">
        <f t="shared" si="16"/>
        <v>136809.92519985998</v>
      </c>
      <c r="D147" s="47">
        <f t="shared" si="12"/>
        <v>404.3288830779993</v>
      </c>
      <c r="E147" s="46">
        <f t="shared" si="13"/>
        <v>433.37</v>
      </c>
      <c r="F147" s="46">
        <f t="shared" si="14"/>
        <v>837.6988830779993</v>
      </c>
      <c r="G147" s="46">
        <f t="shared" si="15"/>
        <v>0</v>
      </c>
      <c r="H147" s="46">
        <f aca="true" t="shared" si="17" ref="H147:H210">+IF(B147="","",SUM(F147:G147))</f>
        <v>837.6988830779993</v>
      </c>
    </row>
    <row r="148" spans="2:8" ht="15">
      <c r="B148" s="43">
        <f>+IF(MAX(B$17:B147)=$D$9,"",B147+1)</f>
        <v>131</v>
      </c>
      <c r="C148" s="44">
        <f t="shared" si="16"/>
        <v>136404.31631678197</v>
      </c>
      <c r="D148" s="47">
        <f t="shared" si="12"/>
        <v>405.60888307799934</v>
      </c>
      <c r="E148" s="46">
        <f t="shared" si="13"/>
        <v>432.09</v>
      </c>
      <c r="F148" s="46">
        <f t="shared" si="14"/>
        <v>837.6988830779993</v>
      </c>
      <c r="G148" s="46">
        <f t="shared" si="15"/>
        <v>0</v>
      </c>
      <c r="H148" s="46">
        <f t="shared" si="17"/>
        <v>837.6988830779993</v>
      </c>
    </row>
    <row r="149" spans="2:8" ht="15">
      <c r="B149" s="43">
        <f>+IF(MAX(B$17:B148)=$D$9,"",B148+1)</f>
        <v>132</v>
      </c>
      <c r="C149" s="44">
        <f t="shared" si="16"/>
        <v>135997.42743370397</v>
      </c>
      <c r="D149" s="47">
        <f t="shared" si="12"/>
        <v>406.8888830779993</v>
      </c>
      <c r="E149" s="46">
        <f t="shared" si="13"/>
        <v>430.81</v>
      </c>
      <c r="F149" s="46">
        <f t="shared" si="14"/>
        <v>837.6988830779993</v>
      </c>
      <c r="G149" s="46">
        <f t="shared" si="15"/>
        <v>0</v>
      </c>
      <c r="H149" s="46">
        <f t="shared" si="17"/>
        <v>837.6988830779993</v>
      </c>
    </row>
    <row r="150" spans="2:8" ht="15">
      <c r="B150" s="43">
        <f>+IF(MAX(B$17:B149)=$D$9,"",B149+1)</f>
        <v>133</v>
      </c>
      <c r="C150" s="44">
        <f t="shared" si="16"/>
        <v>135589.25855062596</v>
      </c>
      <c r="D150" s="47">
        <f t="shared" si="12"/>
        <v>408.16888307799934</v>
      </c>
      <c r="E150" s="46">
        <f t="shared" si="13"/>
        <v>429.53</v>
      </c>
      <c r="F150" s="46">
        <f t="shared" si="14"/>
        <v>837.6988830779993</v>
      </c>
      <c r="G150" s="46">
        <f t="shared" si="15"/>
        <v>0</v>
      </c>
      <c r="H150" s="46">
        <f t="shared" si="17"/>
        <v>837.6988830779993</v>
      </c>
    </row>
    <row r="151" spans="2:8" ht="15">
      <c r="B151" s="43">
        <f>+IF(MAX(B$17:B150)=$D$9,"",B150+1)</f>
        <v>134</v>
      </c>
      <c r="C151" s="44">
        <f t="shared" si="16"/>
        <v>135179.79966754795</v>
      </c>
      <c r="D151" s="47">
        <f t="shared" si="12"/>
        <v>409.4588830779993</v>
      </c>
      <c r="E151" s="46">
        <f t="shared" si="13"/>
        <v>428.24</v>
      </c>
      <c r="F151" s="46">
        <f t="shared" si="14"/>
        <v>837.6988830779993</v>
      </c>
      <c r="G151" s="46">
        <f t="shared" si="15"/>
        <v>0</v>
      </c>
      <c r="H151" s="46">
        <f t="shared" si="17"/>
        <v>837.6988830779993</v>
      </c>
    </row>
    <row r="152" spans="2:8" ht="15">
      <c r="B152" s="43">
        <f>+IF(MAX(B$17:B151)=$D$9,"",B151+1)</f>
        <v>135</v>
      </c>
      <c r="C152" s="44">
        <f t="shared" si="16"/>
        <v>134769.04078446995</v>
      </c>
      <c r="D152" s="47">
        <f t="shared" si="12"/>
        <v>410.7588830779993</v>
      </c>
      <c r="E152" s="46">
        <f t="shared" si="13"/>
        <v>426.94</v>
      </c>
      <c r="F152" s="46">
        <f t="shared" si="14"/>
        <v>837.6988830779993</v>
      </c>
      <c r="G152" s="46">
        <f t="shared" si="15"/>
        <v>0</v>
      </c>
      <c r="H152" s="46">
        <f t="shared" si="17"/>
        <v>837.6988830779993</v>
      </c>
    </row>
    <row r="153" spans="2:8" ht="15">
      <c r="B153" s="43">
        <f>+IF(MAX(B$17:B152)=$D$9,"",B152+1)</f>
        <v>136</v>
      </c>
      <c r="C153" s="44">
        <f t="shared" si="16"/>
        <v>134356.99190139194</v>
      </c>
      <c r="D153" s="47">
        <f t="shared" si="12"/>
        <v>412.04888307799934</v>
      </c>
      <c r="E153" s="46">
        <f t="shared" si="13"/>
        <v>425.65</v>
      </c>
      <c r="F153" s="46">
        <f t="shared" si="14"/>
        <v>837.6988830779993</v>
      </c>
      <c r="G153" s="46">
        <f t="shared" si="15"/>
        <v>0</v>
      </c>
      <c r="H153" s="46">
        <f t="shared" si="17"/>
        <v>837.6988830779993</v>
      </c>
    </row>
    <row r="154" spans="2:8" ht="15">
      <c r="B154" s="43">
        <f>+IF(MAX(B$17:B153)=$D$9,"",B153+1)</f>
        <v>137</v>
      </c>
      <c r="C154" s="44">
        <f t="shared" si="16"/>
        <v>133943.63301831394</v>
      </c>
      <c r="D154" s="47">
        <f t="shared" si="12"/>
        <v>413.35888307799934</v>
      </c>
      <c r="E154" s="46">
        <f t="shared" si="13"/>
        <v>424.34</v>
      </c>
      <c r="F154" s="46">
        <f t="shared" si="14"/>
        <v>837.6988830779993</v>
      </c>
      <c r="G154" s="46">
        <f t="shared" si="15"/>
        <v>0</v>
      </c>
      <c r="H154" s="46">
        <f t="shared" si="17"/>
        <v>837.6988830779993</v>
      </c>
    </row>
    <row r="155" spans="2:8" ht="15">
      <c r="B155" s="43">
        <f>+IF(MAX(B$17:B154)=$D$9,"",B154+1)</f>
        <v>138</v>
      </c>
      <c r="C155" s="44">
        <f t="shared" si="16"/>
        <v>133528.97413523594</v>
      </c>
      <c r="D155" s="47">
        <f t="shared" si="12"/>
        <v>414.6588830779993</v>
      </c>
      <c r="E155" s="46">
        <f t="shared" si="13"/>
        <v>423.04</v>
      </c>
      <c r="F155" s="46">
        <f t="shared" si="14"/>
        <v>837.6988830779993</v>
      </c>
      <c r="G155" s="46">
        <f t="shared" si="15"/>
        <v>0</v>
      </c>
      <c r="H155" s="46">
        <f t="shared" si="17"/>
        <v>837.6988830779993</v>
      </c>
    </row>
    <row r="156" spans="2:8" ht="15">
      <c r="B156" s="43">
        <f>+IF(MAX(B$17:B155)=$D$9,"",B155+1)</f>
        <v>139</v>
      </c>
      <c r="C156" s="44">
        <f t="shared" si="16"/>
        <v>133113.00525215795</v>
      </c>
      <c r="D156" s="47">
        <f t="shared" si="12"/>
        <v>415.9688830779993</v>
      </c>
      <c r="E156" s="46">
        <f t="shared" si="13"/>
        <v>421.73</v>
      </c>
      <c r="F156" s="46">
        <f t="shared" si="14"/>
        <v>837.6988830779993</v>
      </c>
      <c r="G156" s="46">
        <f t="shared" si="15"/>
        <v>0</v>
      </c>
      <c r="H156" s="46">
        <f t="shared" si="17"/>
        <v>837.6988830779993</v>
      </c>
    </row>
    <row r="157" spans="2:8" ht="15">
      <c r="B157" s="43">
        <f>+IF(MAX(B$17:B156)=$D$9,"",B156+1)</f>
        <v>140</v>
      </c>
      <c r="C157" s="44">
        <f t="shared" si="16"/>
        <v>132695.72636907996</v>
      </c>
      <c r="D157" s="47">
        <f t="shared" si="12"/>
        <v>417.2788830779993</v>
      </c>
      <c r="E157" s="46">
        <f t="shared" si="13"/>
        <v>420.42</v>
      </c>
      <c r="F157" s="46">
        <f t="shared" si="14"/>
        <v>837.6988830779993</v>
      </c>
      <c r="G157" s="46">
        <f t="shared" si="15"/>
        <v>0</v>
      </c>
      <c r="H157" s="46">
        <f t="shared" si="17"/>
        <v>837.6988830779993</v>
      </c>
    </row>
    <row r="158" spans="2:8" ht="15">
      <c r="B158" s="43">
        <f>+IF(MAX(B$17:B157)=$D$9,"",B157+1)</f>
        <v>141</v>
      </c>
      <c r="C158" s="44">
        <f t="shared" si="16"/>
        <v>132277.12748600196</v>
      </c>
      <c r="D158" s="47">
        <f t="shared" si="12"/>
        <v>418.5988830779993</v>
      </c>
      <c r="E158" s="46">
        <f t="shared" si="13"/>
        <v>419.1</v>
      </c>
      <c r="F158" s="46">
        <f t="shared" si="14"/>
        <v>837.6988830779993</v>
      </c>
      <c r="G158" s="46">
        <f t="shared" si="15"/>
        <v>0</v>
      </c>
      <c r="H158" s="46">
        <f t="shared" si="17"/>
        <v>837.6988830779993</v>
      </c>
    </row>
    <row r="159" spans="2:8" ht="15">
      <c r="B159" s="43">
        <f>+IF(MAX(B$17:B158)=$D$9,"",B158+1)</f>
        <v>142</v>
      </c>
      <c r="C159" s="44">
        <f t="shared" si="16"/>
        <v>131857.20860292396</v>
      </c>
      <c r="D159" s="47">
        <f t="shared" si="12"/>
        <v>419.91888307799934</v>
      </c>
      <c r="E159" s="46">
        <f t="shared" si="13"/>
        <v>417.78</v>
      </c>
      <c r="F159" s="46">
        <f t="shared" si="14"/>
        <v>837.6988830779993</v>
      </c>
      <c r="G159" s="46">
        <f t="shared" si="15"/>
        <v>0</v>
      </c>
      <c r="H159" s="46">
        <f t="shared" si="17"/>
        <v>837.6988830779993</v>
      </c>
    </row>
    <row r="160" spans="2:8" ht="15">
      <c r="B160" s="43">
        <f>+IF(MAX(B$17:B159)=$D$9,"",B159+1)</f>
        <v>143</v>
      </c>
      <c r="C160" s="44">
        <f t="shared" si="16"/>
        <v>131435.95971984597</v>
      </c>
      <c r="D160" s="47">
        <f t="shared" si="12"/>
        <v>421.2488830779993</v>
      </c>
      <c r="E160" s="46">
        <f t="shared" si="13"/>
        <v>416.45</v>
      </c>
      <c r="F160" s="46">
        <f t="shared" si="14"/>
        <v>837.6988830779993</v>
      </c>
      <c r="G160" s="46">
        <f t="shared" si="15"/>
        <v>0</v>
      </c>
      <c r="H160" s="46">
        <f t="shared" si="17"/>
        <v>837.6988830779993</v>
      </c>
    </row>
    <row r="161" spans="2:8" ht="15">
      <c r="B161" s="43">
        <f>+IF(MAX(B$17:B160)=$D$9,"",B160+1)</f>
        <v>144</v>
      </c>
      <c r="C161" s="44">
        <f t="shared" si="16"/>
        <v>131013.38083676797</v>
      </c>
      <c r="D161" s="47">
        <f t="shared" si="12"/>
        <v>422.5788830779993</v>
      </c>
      <c r="E161" s="46">
        <f t="shared" si="13"/>
        <v>415.12</v>
      </c>
      <c r="F161" s="46">
        <f t="shared" si="14"/>
        <v>837.6988830779993</v>
      </c>
      <c r="G161" s="46">
        <f t="shared" si="15"/>
        <v>0</v>
      </c>
      <c r="H161" s="46">
        <f t="shared" si="17"/>
        <v>837.6988830779993</v>
      </c>
    </row>
    <row r="162" spans="2:8" ht="15">
      <c r="B162" s="43">
        <f>+IF(MAX(B$17:B161)=$D$9,"",B161+1)</f>
        <v>145</v>
      </c>
      <c r="C162" s="44">
        <f t="shared" si="16"/>
        <v>130589.46195368997</v>
      </c>
      <c r="D162" s="47">
        <f t="shared" si="12"/>
        <v>423.91888307799934</v>
      </c>
      <c r="E162" s="46">
        <f t="shared" si="13"/>
        <v>413.78</v>
      </c>
      <c r="F162" s="46">
        <f t="shared" si="14"/>
        <v>837.6988830779993</v>
      </c>
      <c r="G162" s="46">
        <f t="shared" si="15"/>
        <v>0</v>
      </c>
      <c r="H162" s="46">
        <f t="shared" si="17"/>
        <v>837.6988830779993</v>
      </c>
    </row>
    <row r="163" spans="2:8" ht="15">
      <c r="B163" s="43">
        <f>+IF(MAX(B$17:B162)=$D$9,"",B162+1)</f>
        <v>146</v>
      </c>
      <c r="C163" s="44">
        <f t="shared" si="16"/>
        <v>130164.21307061196</v>
      </c>
      <c r="D163" s="47">
        <f t="shared" si="12"/>
        <v>425.2488830779993</v>
      </c>
      <c r="E163" s="46">
        <f t="shared" si="13"/>
        <v>412.45</v>
      </c>
      <c r="F163" s="46">
        <f t="shared" si="14"/>
        <v>837.6988830779993</v>
      </c>
      <c r="G163" s="46">
        <f t="shared" si="15"/>
        <v>0</v>
      </c>
      <c r="H163" s="46">
        <f t="shared" si="17"/>
        <v>837.6988830779993</v>
      </c>
    </row>
    <row r="164" spans="2:8" ht="15">
      <c r="B164" s="43">
        <f>+IF(MAX(B$17:B163)=$D$9,"",B163+1)</f>
        <v>147</v>
      </c>
      <c r="C164" s="44">
        <f t="shared" si="16"/>
        <v>129737.61418753397</v>
      </c>
      <c r="D164" s="47">
        <f t="shared" si="12"/>
        <v>426.5988830779993</v>
      </c>
      <c r="E164" s="46">
        <f t="shared" si="13"/>
        <v>411.1</v>
      </c>
      <c r="F164" s="46">
        <f t="shared" si="14"/>
        <v>837.6988830779993</v>
      </c>
      <c r="G164" s="46">
        <f t="shared" si="15"/>
        <v>0</v>
      </c>
      <c r="H164" s="46">
        <f t="shared" si="17"/>
        <v>837.6988830779993</v>
      </c>
    </row>
    <row r="165" spans="2:8" ht="15">
      <c r="B165" s="43">
        <f>+IF(MAX(B$17:B164)=$D$9,"",B164+1)</f>
        <v>148</v>
      </c>
      <c r="C165" s="44">
        <f t="shared" si="16"/>
        <v>129309.66530445596</v>
      </c>
      <c r="D165" s="47">
        <f t="shared" si="12"/>
        <v>427.9488830779993</v>
      </c>
      <c r="E165" s="46">
        <f t="shared" si="13"/>
        <v>409.75</v>
      </c>
      <c r="F165" s="46">
        <f t="shared" si="14"/>
        <v>837.6988830779993</v>
      </c>
      <c r="G165" s="46">
        <f t="shared" si="15"/>
        <v>0</v>
      </c>
      <c r="H165" s="46">
        <f t="shared" si="17"/>
        <v>837.6988830779993</v>
      </c>
    </row>
    <row r="166" spans="2:8" ht="15">
      <c r="B166" s="43">
        <f>+IF(MAX(B$17:B165)=$D$9,"",B165+1)</f>
        <v>149</v>
      </c>
      <c r="C166" s="44">
        <f t="shared" si="16"/>
        <v>128880.36642137797</v>
      </c>
      <c r="D166" s="47">
        <f t="shared" si="12"/>
        <v>429.29888307799934</v>
      </c>
      <c r="E166" s="46">
        <f t="shared" si="13"/>
        <v>408.4</v>
      </c>
      <c r="F166" s="46">
        <f t="shared" si="14"/>
        <v>837.6988830779993</v>
      </c>
      <c r="G166" s="46">
        <f t="shared" si="15"/>
        <v>0</v>
      </c>
      <c r="H166" s="46">
        <f t="shared" si="17"/>
        <v>837.6988830779993</v>
      </c>
    </row>
    <row r="167" spans="2:8" ht="15">
      <c r="B167" s="43">
        <f>+IF(MAX(B$17:B166)=$D$9,"",B166+1)</f>
        <v>150</v>
      </c>
      <c r="C167" s="44">
        <f t="shared" si="16"/>
        <v>128449.71753829997</v>
      </c>
      <c r="D167" s="47">
        <f t="shared" si="12"/>
        <v>430.6488830779993</v>
      </c>
      <c r="E167" s="46">
        <f t="shared" si="13"/>
        <v>407.05</v>
      </c>
      <c r="F167" s="46">
        <f t="shared" si="14"/>
        <v>837.6988830779993</v>
      </c>
      <c r="G167" s="46">
        <f t="shared" si="15"/>
        <v>0</v>
      </c>
      <c r="H167" s="46">
        <f t="shared" si="17"/>
        <v>837.6988830779993</v>
      </c>
    </row>
    <row r="168" spans="2:8" ht="15">
      <c r="B168" s="43">
        <f>+IF(MAX(B$17:B167)=$D$9,"",B167+1)</f>
        <v>151</v>
      </c>
      <c r="C168" s="44">
        <f t="shared" si="16"/>
        <v>128017.70865522197</v>
      </c>
      <c r="D168" s="47">
        <f t="shared" si="12"/>
        <v>432.0088830779993</v>
      </c>
      <c r="E168" s="46">
        <f t="shared" si="13"/>
        <v>405.69</v>
      </c>
      <c r="F168" s="46">
        <f t="shared" si="14"/>
        <v>837.6988830779993</v>
      </c>
      <c r="G168" s="46">
        <f t="shared" si="15"/>
        <v>0</v>
      </c>
      <c r="H168" s="46">
        <f t="shared" si="17"/>
        <v>837.6988830779993</v>
      </c>
    </row>
    <row r="169" spans="2:8" ht="15">
      <c r="B169" s="43">
        <f>+IF(MAX(B$17:B168)=$D$9,"",B168+1)</f>
        <v>152</v>
      </c>
      <c r="C169" s="44">
        <f t="shared" si="16"/>
        <v>127584.32977214397</v>
      </c>
      <c r="D169" s="47">
        <f t="shared" si="12"/>
        <v>433.3788830779993</v>
      </c>
      <c r="E169" s="46">
        <f t="shared" si="13"/>
        <v>404.32</v>
      </c>
      <c r="F169" s="46">
        <f t="shared" si="14"/>
        <v>837.6988830779993</v>
      </c>
      <c r="G169" s="46">
        <f t="shared" si="15"/>
        <v>0</v>
      </c>
      <c r="H169" s="46">
        <f t="shared" si="17"/>
        <v>837.6988830779993</v>
      </c>
    </row>
    <row r="170" spans="2:8" ht="15">
      <c r="B170" s="43">
        <f>+IF(MAX(B$17:B169)=$D$9,"",B169+1)</f>
        <v>153</v>
      </c>
      <c r="C170" s="44">
        <f t="shared" si="16"/>
        <v>127149.58088906597</v>
      </c>
      <c r="D170" s="47">
        <f t="shared" si="12"/>
        <v>434.7488830779993</v>
      </c>
      <c r="E170" s="46">
        <f t="shared" si="13"/>
        <v>402.95</v>
      </c>
      <c r="F170" s="46">
        <f t="shared" si="14"/>
        <v>837.6988830779993</v>
      </c>
      <c r="G170" s="46">
        <f t="shared" si="15"/>
        <v>0</v>
      </c>
      <c r="H170" s="46">
        <f t="shared" si="17"/>
        <v>837.6988830779993</v>
      </c>
    </row>
    <row r="171" spans="2:8" ht="15">
      <c r="B171" s="43">
        <f>+IF(MAX(B$17:B170)=$D$9,"",B170+1)</f>
        <v>154</v>
      </c>
      <c r="C171" s="44">
        <f t="shared" si="16"/>
        <v>126713.46200598797</v>
      </c>
      <c r="D171" s="47">
        <f t="shared" si="12"/>
        <v>436.1188830779993</v>
      </c>
      <c r="E171" s="46">
        <f t="shared" si="13"/>
        <v>401.58</v>
      </c>
      <c r="F171" s="46">
        <f t="shared" si="14"/>
        <v>837.6988830779993</v>
      </c>
      <c r="G171" s="46">
        <f t="shared" si="15"/>
        <v>0</v>
      </c>
      <c r="H171" s="46">
        <f t="shared" si="17"/>
        <v>837.6988830779993</v>
      </c>
    </row>
    <row r="172" spans="2:8" ht="15">
      <c r="B172" s="43">
        <f>+IF(MAX(B$17:B171)=$D$9,"",B171+1)</f>
        <v>155</v>
      </c>
      <c r="C172" s="44">
        <f t="shared" si="16"/>
        <v>126275.96312290996</v>
      </c>
      <c r="D172" s="47">
        <f t="shared" si="12"/>
        <v>437.4988830779993</v>
      </c>
      <c r="E172" s="46">
        <f t="shared" si="13"/>
        <v>400.2</v>
      </c>
      <c r="F172" s="46">
        <f t="shared" si="14"/>
        <v>837.6988830779993</v>
      </c>
      <c r="G172" s="46">
        <f t="shared" si="15"/>
        <v>0</v>
      </c>
      <c r="H172" s="46">
        <f t="shared" si="17"/>
        <v>837.6988830779993</v>
      </c>
    </row>
    <row r="173" spans="2:8" ht="15">
      <c r="B173" s="43">
        <f>+IF(MAX(B$17:B172)=$D$9,"",B172+1)</f>
        <v>156</v>
      </c>
      <c r="C173" s="44">
        <f t="shared" si="16"/>
        <v>125837.08423983197</v>
      </c>
      <c r="D173" s="47">
        <f t="shared" si="12"/>
        <v>438.8788830779993</v>
      </c>
      <c r="E173" s="46">
        <f t="shared" si="13"/>
        <v>398.82</v>
      </c>
      <c r="F173" s="46">
        <f t="shared" si="14"/>
        <v>837.6988830779993</v>
      </c>
      <c r="G173" s="46">
        <f t="shared" si="15"/>
        <v>0</v>
      </c>
      <c r="H173" s="46">
        <f t="shared" si="17"/>
        <v>837.6988830779993</v>
      </c>
    </row>
    <row r="174" spans="2:8" ht="15">
      <c r="B174" s="43">
        <f>+IF(MAX(B$17:B173)=$D$9,"",B173+1)</f>
        <v>157</v>
      </c>
      <c r="C174" s="44">
        <f t="shared" si="16"/>
        <v>125396.82535675397</v>
      </c>
      <c r="D174" s="47">
        <f t="shared" si="12"/>
        <v>440.2588830779993</v>
      </c>
      <c r="E174" s="46">
        <f t="shared" si="13"/>
        <v>397.44</v>
      </c>
      <c r="F174" s="46">
        <f t="shared" si="14"/>
        <v>837.6988830779993</v>
      </c>
      <c r="G174" s="46">
        <f t="shared" si="15"/>
        <v>0</v>
      </c>
      <c r="H174" s="46">
        <f t="shared" si="17"/>
        <v>837.6988830779993</v>
      </c>
    </row>
    <row r="175" spans="2:8" ht="15">
      <c r="B175" s="43">
        <f>+IF(MAX(B$17:B174)=$D$9,"",B174+1)</f>
        <v>158</v>
      </c>
      <c r="C175" s="44">
        <f t="shared" si="16"/>
        <v>124955.16647367597</v>
      </c>
      <c r="D175" s="47">
        <f t="shared" si="12"/>
        <v>441.6588830779993</v>
      </c>
      <c r="E175" s="46">
        <f t="shared" si="13"/>
        <v>396.04</v>
      </c>
      <c r="F175" s="46">
        <f t="shared" si="14"/>
        <v>837.6988830779993</v>
      </c>
      <c r="G175" s="46">
        <f t="shared" si="15"/>
        <v>0</v>
      </c>
      <c r="H175" s="46">
        <f t="shared" si="17"/>
        <v>837.6988830779993</v>
      </c>
    </row>
    <row r="176" spans="2:8" ht="15">
      <c r="B176" s="43">
        <f>+IF(MAX(B$17:B175)=$D$9,"",B175+1)</f>
        <v>159</v>
      </c>
      <c r="C176" s="44">
        <f t="shared" si="16"/>
        <v>124512.11759059798</v>
      </c>
      <c r="D176" s="47">
        <f t="shared" si="12"/>
        <v>443.04888307799934</v>
      </c>
      <c r="E176" s="46">
        <f t="shared" si="13"/>
        <v>394.65</v>
      </c>
      <c r="F176" s="46">
        <f t="shared" si="14"/>
        <v>837.6988830779993</v>
      </c>
      <c r="G176" s="46">
        <f t="shared" si="15"/>
        <v>0</v>
      </c>
      <c r="H176" s="46">
        <f t="shared" si="17"/>
        <v>837.6988830779993</v>
      </c>
    </row>
    <row r="177" spans="2:8" ht="15">
      <c r="B177" s="43">
        <f>+IF(MAX(B$17:B176)=$D$9,"",B176+1)</f>
        <v>160</v>
      </c>
      <c r="C177" s="44">
        <f t="shared" si="16"/>
        <v>124067.66870751997</v>
      </c>
      <c r="D177" s="47">
        <f t="shared" si="12"/>
        <v>444.4488830779993</v>
      </c>
      <c r="E177" s="46">
        <f t="shared" si="13"/>
        <v>393.25</v>
      </c>
      <c r="F177" s="46">
        <f t="shared" si="14"/>
        <v>837.6988830779993</v>
      </c>
      <c r="G177" s="46">
        <f t="shared" si="15"/>
        <v>0</v>
      </c>
      <c r="H177" s="46">
        <f t="shared" si="17"/>
        <v>837.6988830779993</v>
      </c>
    </row>
    <row r="178" spans="2:8" ht="15">
      <c r="B178" s="43">
        <f>+IF(MAX(B$17:B177)=$D$9,"",B177+1)</f>
        <v>161</v>
      </c>
      <c r="C178" s="44">
        <f t="shared" si="16"/>
        <v>123621.81982444198</v>
      </c>
      <c r="D178" s="47">
        <f t="shared" si="12"/>
        <v>445.8488830779993</v>
      </c>
      <c r="E178" s="46">
        <f t="shared" si="13"/>
        <v>391.85</v>
      </c>
      <c r="F178" s="46">
        <f t="shared" si="14"/>
        <v>837.6988830779993</v>
      </c>
      <c r="G178" s="46">
        <f t="shared" si="15"/>
        <v>0</v>
      </c>
      <c r="H178" s="46">
        <f t="shared" si="17"/>
        <v>837.6988830779993</v>
      </c>
    </row>
    <row r="179" spans="2:8" ht="15">
      <c r="B179" s="43">
        <f>+IF(MAX(B$17:B178)=$D$9,"",B178+1)</f>
        <v>162</v>
      </c>
      <c r="C179" s="44">
        <f t="shared" si="16"/>
        <v>123174.56094136398</v>
      </c>
      <c r="D179" s="47">
        <f t="shared" si="12"/>
        <v>447.2588830779993</v>
      </c>
      <c r="E179" s="46">
        <f t="shared" si="13"/>
        <v>390.44</v>
      </c>
      <c r="F179" s="46">
        <f t="shared" si="14"/>
        <v>837.6988830779993</v>
      </c>
      <c r="G179" s="46">
        <f t="shared" si="15"/>
        <v>0</v>
      </c>
      <c r="H179" s="46">
        <f t="shared" si="17"/>
        <v>837.6988830779993</v>
      </c>
    </row>
    <row r="180" spans="2:8" ht="15">
      <c r="B180" s="43">
        <f>+IF(MAX(B$17:B179)=$D$9,"",B179+1)</f>
        <v>163</v>
      </c>
      <c r="C180" s="44">
        <f t="shared" si="16"/>
        <v>122725.89205828597</v>
      </c>
      <c r="D180" s="47">
        <f t="shared" si="12"/>
        <v>448.66888307799934</v>
      </c>
      <c r="E180" s="46">
        <f t="shared" si="13"/>
        <v>389.03</v>
      </c>
      <c r="F180" s="46">
        <f t="shared" si="14"/>
        <v>837.6988830779993</v>
      </c>
      <c r="G180" s="46">
        <f t="shared" si="15"/>
        <v>0</v>
      </c>
      <c r="H180" s="46">
        <f t="shared" si="17"/>
        <v>837.6988830779993</v>
      </c>
    </row>
    <row r="181" spans="2:8" ht="15">
      <c r="B181" s="43">
        <f>+IF(MAX(B$17:B180)=$D$9,"",B180+1)</f>
        <v>164</v>
      </c>
      <c r="C181" s="44">
        <f t="shared" si="16"/>
        <v>122275.80317520797</v>
      </c>
      <c r="D181" s="47">
        <f t="shared" si="12"/>
        <v>450.0888830779993</v>
      </c>
      <c r="E181" s="46">
        <f t="shared" si="13"/>
        <v>387.61</v>
      </c>
      <c r="F181" s="46">
        <f t="shared" si="14"/>
        <v>837.6988830779993</v>
      </c>
      <c r="G181" s="46">
        <f t="shared" si="15"/>
        <v>0</v>
      </c>
      <c r="H181" s="46">
        <f t="shared" si="17"/>
        <v>837.6988830779993</v>
      </c>
    </row>
    <row r="182" spans="2:8" ht="15">
      <c r="B182" s="43">
        <f>+IF(MAX(B$17:B181)=$D$9,"",B181+1)</f>
        <v>165</v>
      </c>
      <c r="C182" s="44">
        <f t="shared" si="16"/>
        <v>121824.29429212997</v>
      </c>
      <c r="D182" s="47">
        <f t="shared" si="12"/>
        <v>451.5088830779993</v>
      </c>
      <c r="E182" s="46">
        <f t="shared" si="13"/>
        <v>386.19</v>
      </c>
      <c r="F182" s="46">
        <f t="shared" si="14"/>
        <v>837.6988830779993</v>
      </c>
      <c r="G182" s="46">
        <f t="shared" si="15"/>
        <v>0</v>
      </c>
      <c r="H182" s="46">
        <f t="shared" si="17"/>
        <v>837.6988830779993</v>
      </c>
    </row>
    <row r="183" spans="2:8" ht="15">
      <c r="B183" s="43">
        <f>+IF(MAX(B$17:B182)=$D$9,"",B182+1)</f>
        <v>166</v>
      </c>
      <c r="C183" s="44">
        <f t="shared" si="16"/>
        <v>121371.35540905198</v>
      </c>
      <c r="D183" s="47">
        <f t="shared" si="12"/>
        <v>452.9388830779993</v>
      </c>
      <c r="E183" s="46">
        <f t="shared" si="13"/>
        <v>384.76</v>
      </c>
      <c r="F183" s="46">
        <f t="shared" si="14"/>
        <v>837.6988830779993</v>
      </c>
      <c r="G183" s="46">
        <f t="shared" si="15"/>
        <v>0</v>
      </c>
      <c r="H183" s="46">
        <f t="shared" si="17"/>
        <v>837.6988830779993</v>
      </c>
    </row>
    <row r="184" spans="2:8" ht="15">
      <c r="B184" s="43">
        <f>+IF(MAX(B$17:B183)=$D$9,"",B183+1)</f>
        <v>167</v>
      </c>
      <c r="C184" s="44">
        <f t="shared" si="16"/>
        <v>120916.98652597397</v>
      </c>
      <c r="D184" s="47">
        <f t="shared" si="12"/>
        <v>454.3688830779993</v>
      </c>
      <c r="E184" s="46">
        <f t="shared" si="13"/>
        <v>383.33</v>
      </c>
      <c r="F184" s="46">
        <f t="shared" si="14"/>
        <v>837.6988830779993</v>
      </c>
      <c r="G184" s="46">
        <f t="shared" si="15"/>
        <v>0</v>
      </c>
      <c r="H184" s="46">
        <f t="shared" si="17"/>
        <v>837.6988830779993</v>
      </c>
    </row>
    <row r="185" spans="2:8" ht="15">
      <c r="B185" s="43">
        <f>+IF(MAX(B$17:B184)=$D$9,"",B184+1)</f>
        <v>168</v>
      </c>
      <c r="C185" s="44">
        <f t="shared" si="16"/>
        <v>120461.18764289598</v>
      </c>
      <c r="D185" s="47">
        <f t="shared" si="12"/>
        <v>455.79888307799934</v>
      </c>
      <c r="E185" s="46">
        <f t="shared" si="13"/>
        <v>381.9</v>
      </c>
      <c r="F185" s="46">
        <f t="shared" si="14"/>
        <v>837.6988830779993</v>
      </c>
      <c r="G185" s="46">
        <f t="shared" si="15"/>
        <v>0</v>
      </c>
      <c r="H185" s="46">
        <f t="shared" si="17"/>
        <v>837.6988830779993</v>
      </c>
    </row>
    <row r="186" spans="2:8" ht="15">
      <c r="B186" s="43">
        <f>+IF(MAX(B$17:B185)=$D$9,"",B185+1)</f>
        <v>169</v>
      </c>
      <c r="C186" s="44">
        <f t="shared" si="16"/>
        <v>120003.94875981798</v>
      </c>
      <c r="D186" s="47">
        <f aca="true" t="shared" si="18" ref="D186:D249">+IF(B186="","",IF(B186&gt;$D$9,0,IF(B186=$D$9,C185,IF($D$962="francese",F186-E186,$C$17/$D$9))))</f>
        <v>457.23888307799933</v>
      </c>
      <c r="E186" s="46">
        <f aca="true" t="shared" si="19" ref="E186:E249">+IF(B186="","",ROUND(C185*$D$10/$D$8,2))</f>
        <v>380.46</v>
      </c>
      <c r="F186" s="46">
        <f aca="true" t="shared" si="20" ref="F186:F249">IF(B186="","",IF(B186&gt;$D$9,0,IF($D$962="francese",-PMT($D$10/$D$8,$D$9,$C$17,0,0),D186+E186)))</f>
        <v>837.6988830779993</v>
      </c>
      <c r="G186" s="46">
        <f aca="true" t="shared" si="21" ref="G186:G249">+IF(B186="","",IF(B186&gt;$D$9,0,$D$11))</f>
        <v>0</v>
      </c>
      <c r="H186" s="46">
        <f t="shared" si="17"/>
        <v>837.6988830779993</v>
      </c>
    </row>
    <row r="187" spans="2:8" ht="15">
      <c r="B187" s="43">
        <f>+IF(MAX(B$17:B186)=$D$9,"",B186+1)</f>
        <v>170</v>
      </c>
      <c r="C187" s="44">
        <f aca="true" t="shared" si="22" ref="C187:C250">+IF(B187="","",C186-D187)</f>
        <v>119545.25987673999</v>
      </c>
      <c r="D187" s="47">
        <f t="shared" si="18"/>
        <v>458.6888830779993</v>
      </c>
      <c r="E187" s="46">
        <f t="shared" si="19"/>
        <v>379.01</v>
      </c>
      <c r="F187" s="46">
        <f t="shared" si="20"/>
        <v>837.6988830779993</v>
      </c>
      <c r="G187" s="46">
        <f t="shared" si="21"/>
        <v>0</v>
      </c>
      <c r="H187" s="46">
        <f t="shared" si="17"/>
        <v>837.6988830779993</v>
      </c>
    </row>
    <row r="188" spans="2:8" ht="15">
      <c r="B188" s="43">
        <f>+IF(MAX(B$17:B187)=$D$9,"",B187+1)</f>
        <v>171</v>
      </c>
      <c r="C188" s="44">
        <f t="shared" si="22"/>
        <v>119085.12099366199</v>
      </c>
      <c r="D188" s="47">
        <f t="shared" si="18"/>
        <v>460.1388830779993</v>
      </c>
      <c r="E188" s="46">
        <f t="shared" si="19"/>
        <v>377.56</v>
      </c>
      <c r="F188" s="46">
        <f t="shared" si="20"/>
        <v>837.6988830779993</v>
      </c>
      <c r="G188" s="46">
        <f t="shared" si="21"/>
        <v>0</v>
      </c>
      <c r="H188" s="46">
        <f t="shared" si="17"/>
        <v>837.6988830779993</v>
      </c>
    </row>
    <row r="189" spans="2:8" ht="15">
      <c r="B189" s="43">
        <f>+IF(MAX(B$17:B188)=$D$9,"",B188+1)</f>
        <v>172</v>
      </c>
      <c r="C189" s="44">
        <f t="shared" si="22"/>
        <v>118623.53211058398</v>
      </c>
      <c r="D189" s="47">
        <f t="shared" si="18"/>
        <v>461.5888830779993</v>
      </c>
      <c r="E189" s="46">
        <f t="shared" si="19"/>
        <v>376.11</v>
      </c>
      <c r="F189" s="46">
        <f t="shared" si="20"/>
        <v>837.6988830779993</v>
      </c>
      <c r="G189" s="46">
        <f t="shared" si="21"/>
        <v>0</v>
      </c>
      <c r="H189" s="46">
        <f t="shared" si="17"/>
        <v>837.6988830779993</v>
      </c>
    </row>
    <row r="190" spans="2:8" ht="15">
      <c r="B190" s="43">
        <f>+IF(MAX(B$17:B189)=$D$9,"",B189+1)</f>
        <v>173</v>
      </c>
      <c r="C190" s="44">
        <f t="shared" si="22"/>
        <v>118160.48322750599</v>
      </c>
      <c r="D190" s="47">
        <f t="shared" si="18"/>
        <v>463.04888307799934</v>
      </c>
      <c r="E190" s="46">
        <f t="shared" si="19"/>
        <v>374.65</v>
      </c>
      <c r="F190" s="46">
        <f t="shared" si="20"/>
        <v>837.6988830779993</v>
      </c>
      <c r="G190" s="46">
        <f t="shared" si="21"/>
        <v>0</v>
      </c>
      <c r="H190" s="46">
        <f t="shared" si="17"/>
        <v>837.6988830779993</v>
      </c>
    </row>
    <row r="191" spans="2:8" ht="15">
      <c r="B191" s="43">
        <f>+IF(MAX(B$17:B190)=$D$9,"",B190+1)</f>
        <v>174</v>
      </c>
      <c r="C191" s="44">
        <f t="shared" si="22"/>
        <v>117695.97434442799</v>
      </c>
      <c r="D191" s="47">
        <f t="shared" si="18"/>
        <v>464.5088830779993</v>
      </c>
      <c r="E191" s="46">
        <f t="shared" si="19"/>
        <v>373.19</v>
      </c>
      <c r="F191" s="46">
        <f t="shared" si="20"/>
        <v>837.6988830779993</v>
      </c>
      <c r="G191" s="46">
        <f t="shared" si="21"/>
        <v>0</v>
      </c>
      <c r="H191" s="46">
        <f t="shared" si="17"/>
        <v>837.6988830779993</v>
      </c>
    </row>
    <row r="192" spans="2:8" ht="15">
      <c r="B192" s="43">
        <f>+IF(MAX(B$17:B191)=$D$9,"",B191+1)</f>
        <v>175</v>
      </c>
      <c r="C192" s="44">
        <f t="shared" si="22"/>
        <v>117229.99546134999</v>
      </c>
      <c r="D192" s="47">
        <f t="shared" si="18"/>
        <v>465.9788830779993</v>
      </c>
      <c r="E192" s="46">
        <f t="shared" si="19"/>
        <v>371.72</v>
      </c>
      <c r="F192" s="46">
        <f t="shared" si="20"/>
        <v>837.6988830779993</v>
      </c>
      <c r="G192" s="46">
        <f t="shared" si="21"/>
        <v>0</v>
      </c>
      <c r="H192" s="46">
        <f t="shared" si="17"/>
        <v>837.6988830779993</v>
      </c>
    </row>
    <row r="193" spans="2:8" ht="15">
      <c r="B193" s="43">
        <f>+IF(MAX(B$17:B192)=$D$9,"",B192+1)</f>
        <v>176</v>
      </c>
      <c r="C193" s="44">
        <f t="shared" si="22"/>
        <v>116762.54657827198</v>
      </c>
      <c r="D193" s="47">
        <f t="shared" si="18"/>
        <v>467.4488830779993</v>
      </c>
      <c r="E193" s="46">
        <f t="shared" si="19"/>
        <v>370.25</v>
      </c>
      <c r="F193" s="46">
        <f t="shared" si="20"/>
        <v>837.6988830779993</v>
      </c>
      <c r="G193" s="46">
        <f t="shared" si="21"/>
        <v>0</v>
      </c>
      <c r="H193" s="46">
        <f t="shared" si="17"/>
        <v>837.6988830779993</v>
      </c>
    </row>
    <row r="194" spans="2:8" ht="15">
      <c r="B194" s="43">
        <f>+IF(MAX(B$17:B193)=$D$9,"",B193+1)</f>
        <v>177</v>
      </c>
      <c r="C194" s="44">
        <f t="shared" si="22"/>
        <v>116293.62769519398</v>
      </c>
      <c r="D194" s="47">
        <f t="shared" si="18"/>
        <v>468.91888307799934</v>
      </c>
      <c r="E194" s="46">
        <f t="shared" si="19"/>
        <v>368.78</v>
      </c>
      <c r="F194" s="46">
        <f t="shared" si="20"/>
        <v>837.6988830779993</v>
      </c>
      <c r="G194" s="46">
        <f t="shared" si="21"/>
        <v>0</v>
      </c>
      <c r="H194" s="46">
        <f t="shared" si="17"/>
        <v>837.6988830779993</v>
      </c>
    </row>
    <row r="195" spans="2:8" ht="15">
      <c r="B195" s="43">
        <f>+IF(MAX(B$17:B194)=$D$9,"",B194+1)</f>
        <v>178</v>
      </c>
      <c r="C195" s="44">
        <f t="shared" si="22"/>
        <v>115823.21881211599</v>
      </c>
      <c r="D195" s="47">
        <f t="shared" si="18"/>
        <v>470.4088830779993</v>
      </c>
      <c r="E195" s="46">
        <f t="shared" si="19"/>
        <v>367.29</v>
      </c>
      <c r="F195" s="46">
        <f t="shared" si="20"/>
        <v>837.6988830779993</v>
      </c>
      <c r="G195" s="46">
        <f t="shared" si="21"/>
        <v>0</v>
      </c>
      <c r="H195" s="46">
        <f t="shared" si="17"/>
        <v>837.6988830779993</v>
      </c>
    </row>
    <row r="196" spans="2:8" ht="15">
      <c r="B196" s="43">
        <f>+IF(MAX(B$17:B195)=$D$9,"",B195+1)</f>
        <v>179</v>
      </c>
      <c r="C196" s="44">
        <f t="shared" si="22"/>
        <v>115351.32992903798</v>
      </c>
      <c r="D196" s="47">
        <f t="shared" si="18"/>
        <v>471.8888830779993</v>
      </c>
      <c r="E196" s="46">
        <f t="shared" si="19"/>
        <v>365.81</v>
      </c>
      <c r="F196" s="46">
        <f t="shared" si="20"/>
        <v>837.6988830779993</v>
      </c>
      <c r="G196" s="46">
        <f t="shared" si="21"/>
        <v>0</v>
      </c>
      <c r="H196" s="46">
        <f t="shared" si="17"/>
        <v>837.6988830779993</v>
      </c>
    </row>
    <row r="197" spans="2:8" ht="15">
      <c r="B197" s="43">
        <f>+IF(MAX(B$17:B196)=$D$9,"",B196+1)</f>
        <v>180</v>
      </c>
      <c r="C197" s="44">
        <f t="shared" si="22"/>
        <v>114877.95104595998</v>
      </c>
      <c r="D197" s="47">
        <f t="shared" si="18"/>
        <v>473.3788830779993</v>
      </c>
      <c r="E197" s="46">
        <f t="shared" si="19"/>
        <v>364.32</v>
      </c>
      <c r="F197" s="46">
        <f t="shared" si="20"/>
        <v>837.6988830779993</v>
      </c>
      <c r="G197" s="46">
        <f t="shared" si="21"/>
        <v>0</v>
      </c>
      <c r="H197" s="46">
        <f t="shared" si="17"/>
        <v>837.6988830779993</v>
      </c>
    </row>
    <row r="198" spans="2:8" ht="15">
      <c r="B198" s="43">
        <f>+IF(MAX(B$17:B197)=$D$9,"",B197+1)</f>
        <v>181</v>
      </c>
      <c r="C198" s="44">
        <f t="shared" si="22"/>
        <v>114403.07216288199</v>
      </c>
      <c r="D198" s="47">
        <f t="shared" si="18"/>
        <v>474.8788830779993</v>
      </c>
      <c r="E198" s="46">
        <f t="shared" si="19"/>
        <v>362.82</v>
      </c>
      <c r="F198" s="46">
        <f t="shared" si="20"/>
        <v>837.6988830779993</v>
      </c>
      <c r="G198" s="46">
        <f t="shared" si="21"/>
        <v>0</v>
      </c>
      <c r="H198" s="46">
        <f t="shared" si="17"/>
        <v>837.6988830779993</v>
      </c>
    </row>
    <row r="199" spans="2:8" ht="15">
      <c r="B199" s="43">
        <f>+IF(MAX(B$17:B198)=$D$9,"",B198+1)</f>
        <v>182</v>
      </c>
      <c r="C199" s="44">
        <f t="shared" si="22"/>
        <v>113926.69327980399</v>
      </c>
      <c r="D199" s="47">
        <f t="shared" si="18"/>
        <v>476.3788830779993</v>
      </c>
      <c r="E199" s="46">
        <f t="shared" si="19"/>
        <v>361.32</v>
      </c>
      <c r="F199" s="46">
        <f t="shared" si="20"/>
        <v>837.6988830779993</v>
      </c>
      <c r="G199" s="46">
        <f t="shared" si="21"/>
        <v>0</v>
      </c>
      <c r="H199" s="46">
        <f t="shared" si="17"/>
        <v>837.6988830779993</v>
      </c>
    </row>
    <row r="200" spans="2:8" ht="15">
      <c r="B200" s="43">
        <f>+IF(MAX(B$17:B199)=$D$9,"",B199+1)</f>
        <v>183</v>
      </c>
      <c r="C200" s="44">
        <f t="shared" si="22"/>
        <v>113448.814396726</v>
      </c>
      <c r="D200" s="47">
        <f t="shared" si="18"/>
        <v>477.8788830779993</v>
      </c>
      <c r="E200" s="46">
        <f t="shared" si="19"/>
        <v>359.82</v>
      </c>
      <c r="F200" s="46">
        <f t="shared" si="20"/>
        <v>837.6988830779993</v>
      </c>
      <c r="G200" s="46">
        <f t="shared" si="21"/>
        <v>0</v>
      </c>
      <c r="H200" s="46">
        <f t="shared" si="17"/>
        <v>837.6988830779993</v>
      </c>
    </row>
    <row r="201" spans="2:8" ht="15">
      <c r="B201" s="43">
        <f>+IF(MAX(B$17:B200)=$D$9,"",B200+1)</f>
        <v>184</v>
      </c>
      <c r="C201" s="44">
        <f t="shared" si="22"/>
        <v>112969.42551364799</v>
      </c>
      <c r="D201" s="47">
        <f t="shared" si="18"/>
        <v>479.3888830779993</v>
      </c>
      <c r="E201" s="46">
        <f t="shared" si="19"/>
        <v>358.31</v>
      </c>
      <c r="F201" s="46">
        <f t="shared" si="20"/>
        <v>837.6988830779993</v>
      </c>
      <c r="G201" s="46">
        <f t="shared" si="21"/>
        <v>0</v>
      </c>
      <c r="H201" s="46">
        <f t="shared" si="17"/>
        <v>837.6988830779993</v>
      </c>
    </row>
    <row r="202" spans="2:8" ht="15">
      <c r="B202" s="43">
        <f>+IF(MAX(B$17:B201)=$D$9,"",B201+1)</f>
        <v>185</v>
      </c>
      <c r="C202" s="44">
        <f t="shared" si="22"/>
        <v>112488.52663056999</v>
      </c>
      <c r="D202" s="47">
        <f t="shared" si="18"/>
        <v>480.8988830779993</v>
      </c>
      <c r="E202" s="46">
        <f t="shared" si="19"/>
        <v>356.8</v>
      </c>
      <c r="F202" s="46">
        <f t="shared" si="20"/>
        <v>837.6988830779993</v>
      </c>
      <c r="G202" s="46">
        <f t="shared" si="21"/>
        <v>0</v>
      </c>
      <c r="H202" s="46">
        <f t="shared" si="17"/>
        <v>837.6988830779993</v>
      </c>
    </row>
    <row r="203" spans="2:8" ht="15">
      <c r="B203" s="43">
        <f>+IF(MAX(B$17:B202)=$D$9,"",B202+1)</f>
        <v>186</v>
      </c>
      <c r="C203" s="44">
        <f t="shared" si="22"/>
        <v>112006.10774749199</v>
      </c>
      <c r="D203" s="47">
        <f t="shared" si="18"/>
        <v>482.41888307799934</v>
      </c>
      <c r="E203" s="46">
        <f t="shared" si="19"/>
        <v>355.28</v>
      </c>
      <c r="F203" s="46">
        <f t="shared" si="20"/>
        <v>837.6988830779993</v>
      </c>
      <c r="G203" s="46">
        <f t="shared" si="21"/>
        <v>0</v>
      </c>
      <c r="H203" s="46">
        <f t="shared" si="17"/>
        <v>837.6988830779993</v>
      </c>
    </row>
    <row r="204" spans="2:8" ht="15">
      <c r="B204" s="43">
        <f>+IF(MAX(B$17:B203)=$D$9,"",B203+1)</f>
        <v>187</v>
      </c>
      <c r="C204" s="44">
        <f t="shared" si="22"/>
        <v>111522.15886441398</v>
      </c>
      <c r="D204" s="47">
        <f t="shared" si="18"/>
        <v>483.9488830779993</v>
      </c>
      <c r="E204" s="46">
        <f t="shared" si="19"/>
        <v>353.75</v>
      </c>
      <c r="F204" s="46">
        <f t="shared" si="20"/>
        <v>837.6988830779993</v>
      </c>
      <c r="G204" s="46">
        <f t="shared" si="21"/>
        <v>0</v>
      </c>
      <c r="H204" s="46">
        <f t="shared" si="17"/>
        <v>837.6988830779993</v>
      </c>
    </row>
    <row r="205" spans="2:8" ht="15">
      <c r="B205" s="43">
        <f>+IF(MAX(B$17:B204)=$D$9,"",B204+1)</f>
        <v>188</v>
      </c>
      <c r="C205" s="44">
        <f t="shared" si="22"/>
        <v>111036.67998133598</v>
      </c>
      <c r="D205" s="47">
        <f t="shared" si="18"/>
        <v>485.4788830779993</v>
      </c>
      <c r="E205" s="46">
        <f t="shared" si="19"/>
        <v>352.22</v>
      </c>
      <c r="F205" s="46">
        <f t="shared" si="20"/>
        <v>837.6988830779993</v>
      </c>
      <c r="G205" s="46">
        <f t="shared" si="21"/>
        <v>0</v>
      </c>
      <c r="H205" s="46">
        <f t="shared" si="17"/>
        <v>837.6988830779993</v>
      </c>
    </row>
    <row r="206" spans="2:8" ht="15">
      <c r="B206" s="43">
        <f>+IF(MAX(B$17:B205)=$D$9,"",B205+1)</f>
        <v>189</v>
      </c>
      <c r="C206" s="44">
        <f t="shared" si="22"/>
        <v>110549.67109825798</v>
      </c>
      <c r="D206" s="47">
        <f t="shared" si="18"/>
        <v>487.0088830779993</v>
      </c>
      <c r="E206" s="46">
        <f t="shared" si="19"/>
        <v>350.69</v>
      </c>
      <c r="F206" s="46">
        <f t="shared" si="20"/>
        <v>837.6988830779993</v>
      </c>
      <c r="G206" s="46">
        <f t="shared" si="21"/>
        <v>0</v>
      </c>
      <c r="H206" s="46">
        <f t="shared" si="17"/>
        <v>837.6988830779993</v>
      </c>
    </row>
    <row r="207" spans="2:8" ht="15">
      <c r="B207" s="43">
        <f>+IF(MAX(B$17:B206)=$D$9,"",B206+1)</f>
        <v>190</v>
      </c>
      <c r="C207" s="44">
        <f t="shared" si="22"/>
        <v>110061.12221517999</v>
      </c>
      <c r="D207" s="47">
        <f t="shared" si="18"/>
        <v>488.54888307799934</v>
      </c>
      <c r="E207" s="46">
        <f t="shared" si="19"/>
        <v>349.15</v>
      </c>
      <c r="F207" s="46">
        <f t="shared" si="20"/>
        <v>837.6988830779993</v>
      </c>
      <c r="G207" s="46">
        <f t="shared" si="21"/>
        <v>0</v>
      </c>
      <c r="H207" s="46">
        <f t="shared" si="17"/>
        <v>837.6988830779993</v>
      </c>
    </row>
    <row r="208" spans="2:8" ht="15">
      <c r="B208" s="43">
        <f>+IF(MAX(B$17:B207)=$D$9,"",B207+1)</f>
        <v>191</v>
      </c>
      <c r="C208" s="44">
        <f t="shared" si="22"/>
        <v>109571.03333210199</v>
      </c>
      <c r="D208" s="47">
        <f t="shared" si="18"/>
        <v>490.0888830779993</v>
      </c>
      <c r="E208" s="46">
        <f t="shared" si="19"/>
        <v>347.61</v>
      </c>
      <c r="F208" s="46">
        <f t="shared" si="20"/>
        <v>837.6988830779993</v>
      </c>
      <c r="G208" s="46">
        <f t="shared" si="21"/>
        <v>0</v>
      </c>
      <c r="H208" s="46">
        <f t="shared" si="17"/>
        <v>837.6988830779993</v>
      </c>
    </row>
    <row r="209" spans="2:8" ht="15">
      <c r="B209" s="43">
        <f>+IF(MAX(B$17:B208)=$D$9,"",B208+1)</f>
        <v>192</v>
      </c>
      <c r="C209" s="44">
        <f t="shared" si="22"/>
        <v>109079.39444902398</v>
      </c>
      <c r="D209" s="47">
        <f t="shared" si="18"/>
        <v>491.6388830779993</v>
      </c>
      <c r="E209" s="46">
        <f t="shared" si="19"/>
        <v>346.06</v>
      </c>
      <c r="F209" s="46">
        <f t="shared" si="20"/>
        <v>837.6988830779993</v>
      </c>
      <c r="G209" s="46">
        <f t="shared" si="21"/>
        <v>0</v>
      </c>
      <c r="H209" s="46">
        <f t="shared" si="17"/>
        <v>837.6988830779993</v>
      </c>
    </row>
    <row r="210" spans="2:8" ht="15">
      <c r="B210" s="43">
        <f>+IF(MAX(B$17:B209)=$D$9,"",B209+1)</f>
        <v>193</v>
      </c>
      <c r="C210" s="44">
        <f t="shared" si="22"/>
        <v>108586.20556594599</v>
      </c>
      <c r="D210" s="47">
        <f t="shared" si="18"/>
        <v>493.1888830779993</v>
      </c>
      <c r="E210" s="46">
        <f t="shared" si="19"/>
        <v>344.51</v>
      </c>
      <c r="F210" s="46">
        <f t="shared" si="20"/>
        <v>837.6988830779993</v>
      </c>
      <c r="G210" s="46">
        <f t="shared" si="21"/>
        <v>0</v>
      </c>
      <c r="H210" s="46">
        <f t="shared" si="17"/>
        <v>837.6988830779993</v>
      </c>
    </row>
    <row r="211" spans="2:8" ht="15">
      <c r="B211" s="43">
        <f>+IF(MAX(B$17:B210)=$D$9,"",B210+1)</f>
        <v>194</v>
      </c>
      <c r="C211" s="44">
        <f t="shared" si="22"/>
        <v>108091.45668286798</v>
      </c>
      <c r="D211" s="47">
        <f t="shared" si="18"/>
        <v>494.7488830779993</v>
      </c>
      <c r="E211" s="46">
        <f t="shared" si="19"/>
        <v>342.95</v>
      </c>
      <c r="F211" s="46">
        <f t="shared" si="20"/>
        <v>837.6988830779993</v>
      </c>
      <c r="G211" s="46">
        <f t="shared" si="21"/>
        <v>0</v>
      </c>
      <c r="H211" s="46">
        <f aca="true" t="shared" si="23" ref="H211:H274">+IF(B211="","",SUM(F211:G211))</f>
        <v>837.6988830779993</v>
      </c>
    </row>
    <row r="212" spans="2:8" ht="15">
      <c r="B212" s="43">
        <f>+IF(MAX(B$17:B211)=$D$9,"",B211+1)</f>
        <v>195</v>
      </c>
      <c r="C212" s="44">
        <f t="shared" si="22"/>
        <v>107595.14779978998</v>
      </c>
      <c r="D212" s="47">
        <f t="shared" si="18"/>
        <v>496.3088830779993</v>
      </c>
      <c r="E212" s="46">
        <f t="shared" si="19"/>
        <v>341.39</v>
      </c>
      <c r="F212" s="46">
        <f t="shared" si="20"/>
        <v>837.6988830779993</v>
      </c>
      <c r="G212" s="46">
        <f t="shared" si="21"/>
        <v>0</v>
      </c>
      <c r="H212" s="46">
        <f t="shared" si="23"/>
        <v>837.6988830779993</v>
      </c>
    </row>
    <row r="213" spans="2:8" ht="15">
      <c r="B213" s="43">
        <f>+IF(MAX(B$17:B212)=$D$9,"",B212+1)</f>
        <v>196</v>
      </c>
      <c r="C213" s="44">
        <f t="shared" si="22"/>
        <v>107097.26891671198</v>
      </c>
      <c r="D213" s="47">
        <f t="shared" si="18"/>
        <v>497.8788830779993</v>
      </c>
      <c r="E213" s="46">
        <f t="shared" si="19"/>
        <v>339.82</v>
      </c>
      <c r="F213" s="46">
        <f t="shared" si="20"/>
        <v>837.6988830779993</v>
      </c>
      <c r="G213" s="46">
        <f t="shared" si="21"/>
        <v>0</v>
      </c>
      <c r="H213" s="46">
        <f t="shared" si="23"/>
        <v>837.6988830779993</v>
      </c>
    </row>
    <row r="214" spans="2:8" ht="15">
      <c r="B214" s="43">
        <f>+IF(MAX(B$17:B213)=$D$9,"",B213+1)</f>
        <v>197</v>
      </c>
      <c r="C214" s="44">
        <f t="shared" si="22"/>
        <v>106597.82003363398</v>
      </c>
      <c r="D214" s="47">
        <f t="shared" si="18"/>
        <v>499.4488830779993</v>
      </c>
      <c r="E214" s="46">
        <f t="shared" si="19"/>
        <v>338.25</v>
      </c>
      <c r="F214" s="46">
        <f t="shared" si="20"/>
        <v>837.6988830779993</v>
      </c>
      <c r="G214" s="46">
        <f t="shared" si="21"/>
        <v>0</v>
      </c>
      <c r="H214" s="46">
        <f t="shared" si="23"/>
        <v>837.6988830779993</v>
      </c>
    </row>
    <row r="215" spans="2:8" ht="15">
      <c r="B215" s="43">
        <f>+IF(MAX(B$17:B214)=$D$9,"",B214+1)</f>
        <v>198</v>
      </c>
      <c r="C215" s="44">
        <f t="shared" si="22"/>
        <v>106096.79115055598</v>
      </c>
      <c r="D215" s="47">
        <f t="shared" si="18"/>
        <v>501.0288830779993</v>
      </c>
      <c r="E215" s="46">
        <f t="shared" si="19"/>
        <v>336.67</v>
      </c>
      <c r="F215" s="46">
        <f t="shared" si="20"/>
        <v>837.6988830779993</v>
      </c>
      <c r="G215" s="46">
        <f t="shared" si="21"/>
        <v>0</v>
      </c>
      <c r="H215" s="46">
        <f t="shared" si="23"/>
        <v>837.6988830779993</v>
      </c>
    </row>
    <row r="216" spans="2:8" ht="15">
      <c r="B216" s="43">
        <f>+IF(MAX(B$17:B215)=$D$9,"",B215+1)</f>
        <v>199</v>
      </c>
      <c r="C216" s="44">
        <f t="shared" si="22"/>
        <v>105594.18226747797</v>
      </c>
      <c r="D216" s="47">
        <f t="shared" si="18"/>
        <v>502.60888307799934</v>
      </c>
      <c r="E216" s="46">
        <f t="shared" si="19"/>
        <v>335.09</v>
      </c>
      <c r="F216" s="46">
        <f t="shared" si="20"/>
        <v>837.6988830779993</v>
      </c>
      <c r="G216" s="46">
        <f t="shared" si="21"/>
        <v>0</v>
      </c>
      <c r="H216" s="46">
        <f t="shared" si="23"/>
        <v>837.6988830779993</v>
      </c>
    </row>
    <row r="217" spans="2:8" ht="15">
      <c r="B217" s="43">
        <f>+IF(MAX(B$17:B216)=$D$9,"",B216+1)</f>
        <v>200</v>
      </c>
      <c r="C217" s="44">
        <f t="shared" si="22"/>
        <v>105089.98338439997</v>
      </c>
      <c r="D217" s="47">
        <f t="shared" si="18"/>
        <v>504.1988830779993</v>
      </c>
      <c r="E217" s="46">
        <f t="shared" si="19"/>
        <v>333.5</v>
      </c>
      <c r="F217" s="46">
        <f t="shared" si="20"/>
        <v>837.6988830779993</v>
      </c>
      <c r="G217" s="46">
        <f t="shared" si="21"/>
        <v>0</v>
      </c>
      <c r="H217" s="46">
        <f t="shared" si="23"/>
        <v>837.6988830779993</v>
      </c>
    </row>
    <row r="218" spans="2:8" ht="15">
      <c r="B218" s="43">
        <f>+IF(MAX(B$17:B217)=$D$9,"",B217+1)</f>
        <v>201</v>
      </c>
      <c r="C218" s="44">
        <f t="shared" si="22"/>
        <v>104584.19450132197</v>
      </c>
      <c r="D218" s="47">
        <f t="shared" si="18"/>
        <v>505.7888830779993</v>
      </c>
      <c r="E218" s="46">
        <f t="shared" si="19"/>
        <v>331.91</v>
      </c>
      <c r="F218" s="46">
        <f t="shared" si="20"/>
        <v>837.6988830779993</v>
      </c>
      <c r="G218" s="46">
        <f t="shared" si="21"/>
        <v>0</v>
      </c>
      <c r="H218" s="46">
        <f t="shared" si="23"/>
        <v>837.6988830779993</v>
      </c>
    </row>
    <row r="219" spans="2:8" ht="15">
      <c r="B219" s="43">
        <f>+IF(MAX(B$17:B218)=$D$9,"",B218+1)</f>
        <v>202</v>
      </c>
      <c r="C219" s="44">
        <f t="shared" si="22"/>
        <v>104076.80561824396</v>
      </c>
      <c r="D219" s="47">
        <f t="shared" si="18"/>
        <v>507.3888830779993</v>
      </c>
      <c r="E219" s="46">
        <f t="shared" si="19"/>
        <v>330.31</v>
      </c>
      <c r="F219" s="46">
        <f t="shared" si="20"/>
        <v>837.6988830779993</v>
      </c>
      <c r="G219" s="46">
        <f t="shared" si="21"/>
        <v>0</v>
      </c>
      <c r="H219" s="46">
        <f t="shared" si="23"/>
        <v>837.6988830779993</v>
      </c>
    </row>
    <row r="220" spans="2:8" ht="15">
      <c r="B220" s="43">
        <f>+IF(MAX(B$17:B219)=$D$9,"",B219+1)</f>
        <v>203</v>
      </c>
      <c r="C220" s="44">
        <f t="shared" si="22"/>
        <v>103567.81673516596</v>
      </c>
      <c r="D220" s="47">
        <f t="shared" si="18"/>
        <v>508.98888307799933</v>
      </c>
      <c r="E220" s="46">
        <f t="shared" si="19"/>
        <v>328.71</v>
      </c>
      <c r="F220" s="46">
        <f t="shared" si="20"/>
        <v>837.6988830779993</v>
      </c>
      <c r="G220" s="46">
        <f t="shared" si="21"/>
        <v>0</v>
      </c>
      <c r="H220" s="46">
        <f t="shared" si="23"/>
        <v>837.6988830779993</v>
      </c>
    </row>
    <row r="221" spans="2:8" ht="15">
      <c r="B221" s="43">
        <f>+IF(MAX(B$17:B220)=$D$9,"",B220+1)</f>
        <v>204</v>
      </c>
      <c r="C221" s="44">
        <f t="shared" si="22"/>
        <v>103057.21785208797</v>
      </c>
      <c r="D221" s="47">
        <f t="shared" si="18"/>
        <v>510.5988830779993</v>
      </c>
      <c r="E221" s="46">
        <f t="shared" si="19"/>
        <v>327.1</v>
      </c>
      <c r="F221" s="46">
        <f t="shared" si="20"/>
        <v>837.6988830779993</v>
      </c>
      <c r="G221" s="46">
        <f t="shared" si="21"/>
        <v>0</v>
      </c>
      <c r="H221" s="46">
        <f t="shared" si="23"/>
        <v>837.6988830779993</v>
      </c>
    </row>
    <row r="222" spans="2:8" ht="15">
      <c r="B222" s="43">
        <f>+IF(MAX(B$17:B221)=$D$9,"",B221+1)</f>
        <v>205</v>
      </c>
      <c r="C222" s="44">
        <f t="shared" si="22"/>
        <v>102545.00896900997</v>
      </c>
      <c r="D222" s="47">
        <f t="shared" si="18"/>
        <v>512.2088830779993</v>
      </c>
      <c r="E222" s="46">
        <f t="shared" si="19"/>
        <v>325.49</v>
      </c>
      <c r="F222" s="46">
        <f t="shared" si="20"/>
        <v>837.6988830779993</v>
      </c>
      <c r="G222" s="46">
        <f t="shared" si="21"/>
        <v>0</v>
      </c>
      <c r="H222" s="46">
        <f t="shared" si="23"/>
        <v>837.6988830779993</v>
      </c>
    </row>
    <row r="223" spans="2:8" ht="15">
      <c r="B223" s="43">
        <f>+IF(MAX(B$17:B222)=$D$9,"",B222+1)</f>
        <v>206</v>
      </c>
      <c r="C223" s="44">
        <f t="shared" si="22"/>
        <v>102031.18008593198</v>
      </c>
      <c r="D223" s="47">
        <f t="shared" si="18"/>
        <v>513.8288830779993</v>
      </c>
      <c r="E223" s="46">
        <f t="shared" si="19"/>
        <v>323.87</v>
      </c>
      <c r="F223" s="46">
        <f t="shared" si="20"/>
        <v>837.6988830779993</v>
      </c>
      <c r="G223" s="46">
        <f t="shared" si="21"/>
        <v>0</v>
      </c>
      <c r="H223" s="46">
        <f t="shared" si="23"/>
        <v>837.6988830779993</v>
      </c>
    </row>
    <row r="224" spans="2:8" ht="15">
      <c r="B224" s="43">
        <f>+IF(MAX(B$17:B223)=$D$9,"",B223+1)</f>
        <v>207</v>
      </c>
      <c r="C224" s="44">
        <f t="shared" si="22"/>
        <v>101515.73120285397</v>
      </c>
      <c r="D224" s="47">
        <f t="shared" si="18"/>
        <v>515.4488830779993</v>
      </c>
      <c r="E224" s="46">
        <f t="shared" si="19"/>
        <v>322.25</v>
      </c>
      <c r="F224" s="46">
        <f t="shared" si="20"/>
        <v>837.6988830779993</v>
      </c>
      <c r="G224" s="46">
        <f t="shared" si="21"/>
        <v>0</v>
      </c>
      <c r="H224" s="46">
        <f t="shared" si="23"/>
        <v>837.6988830779993</v>
      </c>
    </row>
    <row r="225" spans="2:8" ht="15">
      <c r="B225" s="43">
        <f>+IF(MAX(B$17:B224)=$D$9,"",B224+1)</f>
        <v>208</v>
      </c>
      <c r="C225" s="44">
        <f t="shared" si="22"/>
        <v>100998.65231977598</v>
      </c>
      <c r="D225" s="47">
        <f t="shared" si="18"/>
        <v>517.0788830779993</v>
      </c>
      <c r="E225" s="46">
        <f t="shared" si="19"/>
        <v>320.62</v>
      </c>
      <c r="F225" s="46">
        <f t="shared" si="20"/>
        <v>837.6988830779993</v>
      </c>
      <c r="G225" s="46">
        <f t="shared" si="21"/>
        <v>0</v>
      </c>
      <c r="H225" s="46">
        <f t="shared" si="23"/>
        <v>837.6988830779993</v>
      </c>
    </row>
    <row r="226" spans="2:8" ht="15">
      <c r="B226" s="43">
        <f>+IF(MAX(B$17:B225)=$D$9,"",B225+1)</f>
        <v>209</v>
      </c>
      <c r="C226" s="44">
        <f t="shared" si="22"/>
        <v>100479.94343669798</v>
      </c>
      <c r="D226" s="47">
        <f t="shared" si="18"/>
        <v>518.7088830779993</v>
      </c>
      <c r="E226" s="46">
        <f t="shared" si="19"/>
        <v>318.99</v>
      </c>
      <c r="F226" s="46">
        <f t="shared" si="20"/>
        <v>837.6988830779993</v>
      </c>
      <c r="G226" s="46">
        <f t="shared" si="21"/>
        <v>0</v>
      </c>
      <c r="H226" s="46">
        <f t="shared" si="23"/>
        <v>837.6988830779993</v>
      </c>
    </row>
    <row r="227" spans="2:8" ht="15">
      <c r="B227" s="43">
        <f>+IF(MAX(B$17:B226)=$D$9,"",B226+1)</f>
        <v>210</v>
      </c>
      <c r="C227" s="44">
        <f t="shared" si="22"/>
        <v>99959.59455361999</v>
      </c>
      <c r="D227" s="47">
        <f t="shared" si="18"/>
        <v>520.3488830779993</v>
      </c>
      <c r="E227" s="46">
        <f t="shared" si="19"/>
        <v>317.35</v>
      </c>
      <c r="F227" s="46">
        <f t="shared" si="20"/>
        <v>837.6988830779993</v>
      </c>
      <c r="G227" s="46">
        <f t="shared" si="21"/>
        <v>0</v>
      </c>
      <c r="H227" s="46">
        <f t="shared" si="23"/>
        <v>837.6988830779993</v>
      </c>
    </row>
    <row r="228" spans="2:8" ht="15">
      <c r="B228" s="43">
        <f>+IF(MAX(B$17:B227)=$D$9,"",B227+1)</f>
        <v>211</v>
      </c>
      <c r="C228" s="44">
        <f t="shared" si="22"/>
        <v>99437.60567054199</v>
      </c>
      <c r="D228" s="47">
        <f t="shared" si="18"/>
        <v>521.9888830779994</v>
      </c>
      <c r="E228" s="46">
        <f t="shared" si="19"/>
        <v>315.71</v>
      </c>
      <c r="F228" s="46">
        <f t="shared" si="20"/>
        <v>837.6988830779993</v>
      </c>
      <c r="G228" s="46">
        <f t="shared" si="21"/>
        <v>0</v>
      </c>
      <c r="H228" s="46">
        <f t="shared" si="23"/>
        <v>837.6988830779993</v>
      </c>
    </row>
    <row r="229" spans="2:8" ht="15">
      <c r="B229" s="43">
        <f>+IF(MAX(B$17:B228)=$D$9,"",B228+1)</f>
        <v>212</v>
      </c>
      <c r="C229" s="44">
        <f t="shared" si="22"/>
        <v>98913.96678746399</v>
      </c>
      <c r="D229" s="47">
        <f t="shared" si="18"/>
        <v>523.6388830779993</v>
      </c>
      <c r="E229" s="46">
        <f t="shared" si="19"/>
        <v>314.06</v>
      </c>
      <c r="F229" s="46">
        <f t="shared" si="20"/>
        <v>837.6988830779993</v>
      </c>
      <c r="G229" s="46">
        <f t="shared" si="21"/>
        <v>0</v>
      </c>
      <c r="H229" s="46">
        <f t="shared" si="23"/>
        <v>837.6988830779993</v>
      </c>
    </row>
    <row r="230" spans="2:8" ht="15">
      <c r="B230" s="43">
        <f>+IF(MAX(B$17:B229)=$D$9,"",B229+1)</f>
        <v>213</v>
      </c>
      <c r="C230" s="44">
        <f t="shared" si="22"/>
        <v>98388.66790438599</v>
      </c>
      <c r="D230" s="47">
        <f t="shared" si="18"/>
        <v>525.2988830779993</v>
      </c>
      <c r="E230" s="46">
        <f t="shared" si="19"/>
        <v>312.4</v>
      </c>
      <c r="F230" s="46">
        <f t="shared" si="20"/>
        <v>837.6988830779993</v>
      </c>
      <c r="G230" s="46">
        <f t="shared" si="21"/>
        <v>0</v>
      </c>
      <c r="H230" s="46">
        <f t="shared" si="23"/>
        <v>837.6988830779993</v>
      </c>
    </row>
    <row r="231" spans="2:8" ht="15">
      <c r="B231" s="43">
        <f>+IF(MAX(B$17:B230)=$D$9,"",B230+1)</f>
        <v>214</v>
      </c>
      <c r="C231" s="44">
        <f t="shared" si="22"/>
        <v>97861.709021308</v>
      </c>
      <c r="D231" s="47">
        <f t="shared" si="18"/>
        <v>526.9588830779993</v>
      </c>
      <c r="E231" s="46">
        <f t="shared" si="19"/>
        <v>310.74</v>
      </c>
      <c r="F231" s="46">
        <f t="shared" si="20"/>
        <v>837.6988830779993</v>
      </c>
      <c r="G231" s="46">
        <f t="shared" si="21"/>
        <v>0</v>
      </c>
      <c r="H231" s="46">
        <f t="shared" si="23"/>
        <v>837.6988830779993</v>
      </c>
    </row>
    <row r="232" spans="2:8" ht="15">
      <c r="B232" s="43">
        <f>+IF(MAX(B$17:B231)=$D$9,"",B231+1)</f>
        <v>215</v>
      </c>
      <c r="C232" s="44">
        <f t="shared" si="22"/>
        <v>97333.09013822999</v>
      </c>
      <c r="D232" s="47">
        <f t="shared" si="18"/>
        <v>528.6188830779993</v>
      </c>
      <c r="E232" s="46">
        <f t="shared" si="19"/>
        <v>309.08</v>
      </c>
      <c r="F232" s="46">
        <f t="shared" si="20"/>
        <v>837.6988830779993</v>
      </c>
      <c r="G232" s="46">
        <f t="shared" si="21"/>
        <v>0</v>
      </c>
      <c r="H232" s="46">
        <f t="shared" si="23"/>
        <v>837.6988830779993</v>
      </c>
    </row>
    <row r="233" spans="2:8" ht="15">
      <c r="B233" s="43">
        <f>+IF(MAX(B$17:B232)=$D$9,"",B232+1)</f>
        <v>216</v>
      </c>
      <c r="C233" s="44">
        <f t="shared" si="22"/>
        <v>96802.801255152</v>
      </c>
      <c r="D233" s="47">
        <f t="shared" si="18"/>
        <v>530.2888830779993</v>
      </c>
      <c r="E233" s="46">
        <f t="shared" si="19"/>
        <v>307.41</v>
      </c>
      <c r="F233" s="46">
        <f t="shared" si="20"/>
        <v>837.6988830779993</v>
      </c>
      <c r="G233" s="46">
        <f t="shared" si="21"/>
        <v>0</v>
      </c>
      <c r="H233" s="46">
        <f t="shared" si="23"/>
        <v>837.6988830779993</v>
      </c>
    </row>
    <row r="234" spans="2:8" ht="15">
      <c r="B234" s="43">
        <f>+IF(MAX(B$17:B233)=$D$9,"",B233+1)</f>
        <v>217</v>
      </c>
      <c r="C234" s="44">
        <f t="shared" si="22"/>
        <v>96270.842372074</v>
      </c>
      <c r="D234" s="47">
        <f t="shared" si="18"/>
        <v>531.9588830779993</v>
      </c>
      <c r="E234" s="46">
        <f t="shared" si="19"/>
        <v>305.74</v>
      </c>
      <c r="F234" s="46">
        <f t="shared" si="20"/>
        <v>837.6988830779993</v>
      </c>
      <c r="G234" s="46">
        <f t="shared" si="21"/>
        <v>0</v>
      </c>
      <c r="H234" s="46">
        <f t="shared" si="23"/>
        <v>837.6988830779993</v>
      </c>
    </row>
    <row r="235" spans="2:8" ht="15">
      <c r="B235" s="43">
        <f>+IF(MAX(B$17:B234)=$D$9,"",B234+1)</f>
        <v>218</v>
      </c>
      <c r="C235" s="44">
        <f t="shared" si="22"/>
        <v>95737.20348899599</v>
      </c>
      <c r="D235" s="47">
        <f t="shared" si="18"/>
        <v>533.6388830779993</v>
      </c>
      <c r="E235" s="46">
        <f t="shared" si="19"/>
        <v>304.06</v>
      </c>
      <c r="F235" s="46">
        <f t="shared" si="20"/>
        <v>837.6988830779993</v>
      </c>
      <c r="G235" s="46">
        <f t="shared" si="21"/>
        <v>0</v>
      </c>
      <c r="H235" s="46">
        <f t="shared" si="23"/>
        <v>837.6988830779993</v>
      </c>
    </row>
    <row r="236" spans="2:8" ht="15">
      <c r="B236" s="43">
        <f>+IF(MAX(B$17:B235)=$D$9,"",B235+1)</f>
        <v>219</v>
      </c>
      <c r="C236" s="44">
        <f t="shared" si="22"/>
        <v>95201.874605918</v>
      </c>
      <c r="D236" s="47">
        <f t="shared" si="18"/>
        <v>535.3288830779993</v>
      </c>
      <c r="E236" s="46">
        <f t="shared" si="19"/>
        <v>302.37</v>
      </c>
      <c r="F236" s="46">
        <f t="shared" si="20"/>
        <v>837.6988830779993</v>
      </c>
      <c r="G236" s="46">
        <f t="shared" si="21"/>
        <v>0</v>
      </c>
      <c r="H236" s="46">
        <f t="shared" si="23"/>
        <v>837.6988830779993</v>
      </c>
    </row>
    <row r="237" spans="2:8" ht="15">
      <c r="B237" s="43">
        <f>+IF(MAX(B$17:B236)=$D$9,"",B236+1)</f>
        <v>220</v>
      </c>
      <c r="C237" s="44">
        <f t="shared" si="22"/>
        <v>94664.85572284</v>
      </c>
      <c r="D237" s="47">
        <f t="shared" si="18"/>
        <v>537.0188830779994</v>
      </c>
      <c r="E237" s="46">
        <f t="shared" si="19"/>
        <v>300.68</v>
      </c>
      <c r="F237" s="46">
        <f t="shared" si="20"/>
        <v>837.6988830779993</v>
      </c>
      <c r="G237" s="46">
        <f t="shared" si="21"/>
        <v>0</v>
      </c>
      <c r="H237" s="46">
        <f t="shared" si="23"/>
        <v>837.6988830779993</v>
      </c>
    </row>
    <row r="238" spans="2:8" ht="15">
      <c r="B238" s="43">
        <f>+IF(MAX(B$17:B237)=$D$9,"",B237+1)</f>
        <v>221</v>
      </c>
      <c r="C238" s="44">
        <f t="shared" si="22"/>
        <v>94126.13683976201</v>
      </c>
      <c r="D238" s="47">
        <f t="shared" si="18"/>
        <v>538.7188830779993</v>
      </c>
      <c r="E238" s="46">
        <f t="shared" si="19"/>
        <v>298.98</v>
      </c>
      <c r="F238" s="46">
        <f t="shared" si="20"/>
        <v>837.6988830779993</v>
      </c>
      <c r="G238" s="46">
        <f t="shared" si="21"/>
        <v>0</v>
      </c>
      <c r="H238" s="46">
        <f t="shared" si="23"/>
        <v>837.6988830779993</v>
      </c>
    </row>
    <row r="239" spans="2:8" ht="15">
      <c r="B239" s="43">
        <f>+IF(MAX(B$17:B238)=$D$9,"",B238+1)</f>
        <v>222</v>
      </c>
      <c r="C239" s="44">
        <f t="shared" si="22"/>
        <v>93585.717956684</v>
      </c>
      <c r="D239" s="47">
        <f t="shared" si="18"/>
        <v>540.4188830779993</v>
      </c>
      <c r="E239" s="46">
        <f t="shared" si="19"/>
        <v>297.28</v>
      </c>
      <c r="F239" s="46">
        <f t="shared" si="20"/>
        <v>837.6988830779993</v>
      </c>
      <c r="G239" s="46">
        <f t="shared" si="21"/>
        <v>0</v>
      </c>
      <c r="H239" s="46">
        <f t="shared" si="23"/>
        <v>837.6988830779993</v>
      </c>
    </row>
    <row r="240" spans="2:8" ht="15">
      <c r="B240" s="43">
        <f>+IF(MAX(B$17:B239)=$D$9,"",B239+1)</f>
        <v>223</v>
      </c>
      <c r="C240" s="44">
        <f t="shared" si="22"/>
        <v>93043.58907360601</v>
      </c>
      <c r="D240" s="47">
        <f t="shared" si="18"/>
        <v>542.1288830779993</v>
      </c>
      <c r="E240" s="46">
        <f t="shared" si="19"/>
        <v>295.57</v>
      </c>
      <c r="F240" s="46">
        <f t="shared" si="20"/>
        <v>837.6988830779993</v>
      </c>
      <c r="G240" s="46">
        <f t="shared" si="21"/>
        <v>0</v>
      </c>
      <c r="H240" s="46">
        <f t="shared" si="23"/>
        <v>837.6988830779993</v>
      </c>
    </row>
    <row r="241" spans="2:8" ht="15">
      <c r="B241" s="43">
        <f>+IF(MAX(B$17:B240)=$D$9,"",B240+1)</f>
        <v>224</v>
      </c>
      <c r="C241" s="44">
        <f t="shared" si="22"/>
        <v>92499.75019052801</v>
      </c>
      <c r="D241" s="47">
        <f t="shared" si="18"/>
        <v>543.8388830779993</v>
      </c>
      <c r="E241" s="46">
        <f t="shared" si="19"/>
        <v>293.86</v>
      </c>
      <c r="F241" s="46">
        <f t="shared" si="20"/>
        <v>837.6988830779993</v>
      </c>
      <c r="G241" s="46">
        <f t="shared" si="21"/>
        <v>0</v>
      </c>
      <c r="H241" s="46">
        <f t="shared" si="23"/>
        <v>837.6988830779993</v>
      </c>
    </row>
    <row r="242" spans="2:8" ht="15">
      <c r="B242" s="43">
        <f>+IF(MAX(B$17:B241)=$D$9,"",B241+1)</f>
        <v>225</v>
      </c>
      <c r="C242" s="44">
        <f t="shared" si="22"/>
        <v>91954.20130745001</v>
      </c>
      <c r="D242" s="47">
        <f t="shared" si="18"/>
        <v>545.5488830779993</v>
      </c>
      <c r="E242" s="46">
        <f t="shared" si="19"/>
        <v>292.15</v>
      </c>
      <c r="F242" s="46">
        <f t="shared" si="20"/>
        <v>837.6988830779993</v>
      </c>
      <c r="G242" s="46">
        <f t="shared" si="21"/>
        <v>0</v>
      </c>
      <c r="H242" s="46">
        <f t="shared" si="23"/>
        <v>837.6988830779993</v>
      </c>
    </row>
    <row r="243" spans="2:8" ht="15">
      <c r="B243" s="43">
        <f>+IF(MAX(B$17:B242)=$D$9,"",B242+1)</f>
        <v>226</v>
      </c>
      <c r="C243" s="44">
        <f t="shared" si="22"/>
        <v>91406.92242437201</v>
      </c>
      <c r="D243" s="47">
        <f t="shared" si="18"/>
        <v>547.2788830779994</v>
      </c>
      <c r="E243" s="46">
        <f t="shared" si="19"/>
        <v>290.42</v>
      </c>
      <c r="F243" s="46">
        <f t="shared" si="20"/>
        <v>837.6988830779993</v>
      </c>
      <c r="G243" s="46">
        <f t="shared" si="21"/>
        <v>0</v>
      </c>
      <c r="H243" s="46">
        <f t="shared" si="23"/>
        <v>837.6988830779993</v>
      </c>
    </row>
    <row r="244" spans="2:8" ht="15">
      <c r="B244" s="43">
        <f>+IF(MAX(B$17:B243)=$D$9,"",B243+1)</f>
        <v>227</v>
      </c>
      <c r="C244" s="44">
        <f t="shared" si="22"/>
        <v>90857.91354129401</v>
      </c>
      <c r="D244" s="47">
        <f t="shared" si="18"/>
        <v>549.0088830779994</v>
      </c>
      <c r="E244" s="46">
        <f t="shared" si="19"/>
        <v>288.69</v>
      </c>
      <c r="F244" s="46">
        <f t="shared" si="20"/>
        <v>837.6988830779993</v>
      </c>
      <c r="G244" s="46">
        <f t="shared" si="21"/>
        <v>0</v>
      </c>
      <c r="H244" s="46">
        <f t="shared" si="23"/>
        <v>837.6988830779993</v>
      </c>
    </row>
    <row r="245" spans="2:8" ht="15">
      <c r="B245" s="43">
        <f>+IF(MAX(B$17:B244)=$D$9,"",B244+1)</f>
        <v>228</v>
      </c>
      <c r="C245" s="44">
        <f t="shared" si="22"/>
        <v>90307.17465821601</v>
      </c>
      <c r="D245" s="47">
        <f t="shared" si="18"/>
        <v>550.7388830779994</v>
      </c>
      <c r="E245" s="46">
        <f t="shared" si="19"/>
        <v>286.96</v>
      </c>
      <c r="F245" s="46">
        <f t="shared" si="20"/>
        <v>837.6988830779993</v>
      </c>
      <c r="G245" s="46">
        <f t="shared" si="21"/>
        <v>0</v>
      </c>
      <c r="H245" s="46">
        <f t="shared" si="23"/>
        <v>837.6988830779993</v>
      </c>
    </row>
    <row r="246" spans="2:8" ht="15">
      <c r="B246" s="43">
        <f>+IF(MAX(B$17:B245)=$D$9,"",B245+1)</f>
        <v>229</v>
      </c>
      <c r="C246" s="44">
        <f t="shared" si="22"/>
        <v>89754.69577513801</v>
      </c>
      <c r="D246" s="47">
        <f t="shared" si="18"/>
        <v>552.4788830779993</v>
      </c>
      <c r="E246" s="46">
        <f t="shared" si="19"/>
        <v>285.22</v>
      </c>
      <c r="F246" s="46">
        <f t="shared" si="20"/>
        <v>837.6988830779993</v>
      </c>
      <c r="G246" s="46">
        <f t="shared" si="21"/>
        <v>0</v>
      </c>
      <c r="H246" s="46">
        <f t="shared" si="23"/>
        <v>837.6988830779993</v>
      </c>
    </row>
    <row r="247" spans="2:8" ht="15">
      <c r="B247" s="43">
        <f>+IF(MAX(B$17:B246)=$D$9,"",B246+1)</f>
        <v>230</v>
      </c>
      <c r="C247" s="44">
        <f t="shared" si="22"/>
        <v>89200.47689206002</v>
      </c>
      <c r="D247" s="47">
        <f t="shared" si="18"/>
        <v>554.2188830779993</v>
      </c>
      <c r="E247" s="46">
        <f t="shared" si="19"/>
        <v>283.48</v>
      </c>
      <c r="F247" s="46">
        <f t="shared" si="20"/>
        <v>837.6988830779993</v>
      </c>
      <c r="G247" s="46">
        <f t="shared" si="21"/>
        <v>0</v>
      </c>
      <c r="H247" s="46">
        <f t="shared" si="23"/>
        <v>837.6988830779993</v>
      </c>
    </row>
    <row r="248" spans="2:8" ht="15">
      <c r="B248" s="43">
        <f>+IF(MAX(B$17:B247)=$D$9,"",B247+1)</f>
        <v>231</v>
      </c>
      <c r="C248" s="44">
        <f t="shared" si="22"/>
        <v>88644.49800898202</v>
      </c>
      <c r="D248" s="47">
        <f t="shared" si="18"/>
        <v>555.9788830779993</v>
      </c>
      <c r="E248" s="46">
        <f t="shared" si="19"/>
        <v>281.72</v>
      </c>
      <c r="F248" s="46">
        <f t="shared" si="20"/>
        <v>837.6988830779993</v>
      </c>
      <c r="G248" s="46">
        <f t="shared" si="21"/>
        <v>0</v>
      </c>
      <c r="H248" s="46">
        <f t="shared" si="23"/>
        <v>837.6988830779993</v>
      </c>
    </row>
    <row r="249" spans="2:8" ht="15">
      <c r="B249" s="43">
        <f>+IF(MAX(B$17:B248)=$D$9,"",B248+1)</f>
        <v>232</v>
      </c>
      <c r="C249" s="44">
        <f t="shared" si="22"/>
        <v>88086.76912590401</v>
      </c>
      <c r="D249" s="47">
        <f t="shared" si="18"/>
        <v>557.7288830779993</v>
      </c>
      <c r="E249" s="46">
        <f t="shared" si="19"/>
        <v>279.97</v>
      </c>
      <c r="F249" s="46">
        <f t="shared" si="20"/>
        <v>837.6988830779993</v>
      </c>
      <c r="G249" s="46">
        <f t="shared" si="21"/>
        <v>0</v>
      </c>
      <c r="H249" s="46">
        <f t="shared" si="23"/>
        <v>837.6988830779993</v>
      </c>
    </row>
    <row r="250" spans="2:8" ht="15">
      <c r="B250" s="43">
        <f>+IF(MAX(B$17:B249)=$D$9,"",B249+1)</f>
        <v>233</v>
      </c>
      <c r="C250" s="44">
        <f t="shared" si="22"/>
        <v>87527.28024282602</v>
      </c>
      <c r="D250" s="47">
        <f aca="true" t="shared" si="24" ref="D250:D313">+IF(B250="","",IF(B250&gt;$D$9,0,IF(B250=$D$9,C249,IF($D$962="francese",F250-E250,$C$17/$D$9))))</f>
        <v>559.4888830779994</v>
      </c>
      <c r="E250" s="46">
        <f aca="true" t="shared" si="25" ref="E250:E313">+IF(B250="","",ROUND(C249*$D$10/$D$8,2))</f>
        <v>278.21</v>
      </c>
      <c r="F250" s="46">
        <f aca="true" t="shared" si="26" ref="F250:F313">IF(B250="","",IF(B250&gt;$D$9,0,IF($D$962="francese",-PMT($D$10/$D$8,$D$9,$C$17,0,0),D250+E250)))</f>
        <v>837.6988830779993</v>
      </c>
      <c r="G250" s="46">
        <f aca="true" t="shared" si="27" ref="G250:G313">+IF(B250="","",IF(B250&gt;$D$9,0,$D$11))</f>
        <v>0</v>
      </c>
      <c r="H250" s="46">
        <f t="shared" si="23"/>
        <v>837.6988830779993</v>
      </c>
    </row>
    <row r="251" spans="2:8" ht="15">
      <c r="B251" s="43">
        <f>+IF(MAX(B$17:B250)=$D$9,"",B250+1)</f>
        <v>234</v>
      </c>
      <c r="C251" s="44">
        <f aca="true" t="shared" si="28" ref="C251:C314">+IF(B251="","",C250-D251)</f>
        <v>86966.02135974802</v>
      </c>
      <c r="D251" s="47">
        <f t="shared" si="24"/>
        <v>561.2588830779994</v>
      </c>
      <c r="E251" s="46">
        <f t="shared" si="25"/>
        <v>276.44</v>
      </c>
      <c r="F251" s="46">
        <f t="shared" si="26"/>
        <v>837.6988830779993</v>
      </c>
      <c r="G251" s="46">
        <f t="shared" si="27"/>
        <v>0</v>
      </c>
      <c r="H251" s="46">
        <f t="shared" si="23"/>
        <v>837.6988830779993</v>
      </c>
    </row>
    <row r="252" spans="2:8" ht="15">
      <c r="B252" s="43">
        <f>+IF(MAX(B$17:B251)=$D$9,"",B251+1)</f>
        <v>235</v>
      </c>
      <c r="C252" s="44">
        <f t="shared" si="28"/>
        <v>86402.99247667001</v>
      </c>
      <c r="D252" s="47">
        <f t="shared" si="24"/>
        <v>563.0288830779994</v>
      </c>
      <c r="E252" s="46">
        <f t="shared" si="25"/>
        <v>274.67</v>
      </c>
      <c r="F252" s="46">
        <f t="shared" si="26"/>
        <v>837.6988830779993</v>
      </c>
      <c r="G252" s="46">
        <f t="shared" si="27"/>
        <v>0</v>
      </c>
      <c r="H252" s="46">
        <f t="shared" si="23"/>
        <v>837.6988830779993</v>
      </c>
    </row>
    <row r="253" spans="2:8" ht="15">
      <c r="B253" s="43">
        <f>+IF(MAX(B$17:B252)=$D$9,"",B252+1)</f>
        <v>236</v>
      </c>
      <c r="C253" s="44">
        <f t="shared" si="28"/>
        <v>85838.18359359201</v>
      </c>
      <c r="D253" s="47">
        <f t="shared" si="24"/>
        <v>564.8088830779993</v>
      </c>
      <c r="E253" s="46">
        <f t="shared" si="25"/>
        <v>272.89</v>
      </c>
      <c r="F253" s="46">
        <f t="shared" si="26"/>
        <v>837.6988830779993</v>
      </c>
      <c r="G253" s="46">
        <f t="shared" si="27"/>
        <v>0</v>
      </c>
      <c r="H253" s="46">
        <f t="shared" si="23"/>
        <v>837.6988830779993</v>
      </c>
    </row>
    <row r="254" spans="2:8" ht="15">
      <c r="B254" s="43">
        <f>+IF(MAX(B$17:B253)=$D$9,"",B253+1)</f>
        <v>237</v>
      </c>
      <c r="C254" s="44">
        <f t="shared" si="28"/>
        <v>85271.59471051401</v>
      </c>
      <c r="D254" s="47">
        <f t="shared" si="24"/>
        <v>566.5888830779993</v>
      </c>
      <c r="E254" s="46">
        <f t="shared" si="25"/>
        <v>271.11</v>
      </c>
      <c r="F254" s="46">
        <f t="shared" si="26"/>
        <v>837.6988830779993</v>
      </c>
      <c r="G254" s="46">
        <f t="shared" si="27"/>
        <v>0</v>
      </c>
      <c r="H254" s="46">
        <f t="shared" si="23"/>
        <v>837.6988830779993</v>
      </c>
    </row>
    <row r="255" spans="2:8" ht="15">
      <c r="B255" s="43">
        <f>+IF(MAX(B$17:B254)=$D$9,"",B254+1)</f>
        <v>238</v>
      </c>
      <c r="C255" s="44">
        <f t="shared" si="28"/>
        <v>84703.21582743601</v>
      </c>
      <c r="D255" s="47">
        <f t="shared" si="24"/>
        <v>568.3788830779993</v>
      </c>
      <c r="E255" s="46">
        <f t="shared" si="25"/>
        <v>269.32</v>
      </c>
      <c r="F255" s="46">
        <f t="shared" si="26"/>
        <v>837.6988830779993</v>
      </c>
      <c r="G255" s="46">
        <f t="shared" si="27"/>
        <v>0</v>
      </c>
      <c r="H255" s="46">
        <f t="shared" si="23"/>
        <v>837.6988830779993</v>
      </c>
    </row>
    <row r="256" spans="2:8" ht="15">
      <c r="B256" s="43">
        <f>+IF(MAX(B$17:B255)=$D$9,"",B255+1)</f>
        <v>239</v>
      </c>
      <c r="C256" s="44">
        <f t="shared" si="28"/>
        <v>84133.03694435801</v>
      </c>
      <c r="D256" s="47">
        <f t="shared" si="24"/>
        <v>570.1788830779993</v>
      </c>
      <c r="E256" s="46">
        <f t="shared" si="25"/>
        <v>267.52</v>
      </c>
      <c r="F256" s="46">
        <f t="shared" si="26"/>
        <v>837.6988830779993</v>
      </c>
      <c r="G256" s="46">
        <f t="shared" si="27"/>
        <v>0</v>
      </c>
      <c r="H256" s="46">
        <f t="shared" si="23"/>
        <v>837.6988830779993</v>
      </c>
    </row>
    <row r="257" spans="2:8" ht="15">
      <c r="B257" s="43">
        <f>+IF(MAX(B$17:B256)=$D$9,"",B256+1)</f>
        <v>240</v>
      </c>
      <c r="C257" s="44">
        <f t="shared" si="28"/>
        <v>83561.05806128001</v>
      </c>
      <c r="D257" s="47">
        <f t="shared" si="24"/>
        <v>571.9788830779993</v>
      </c>
      <c r="E257" s="46">
        <f t="shared" si="25"/>
        <v>265.72</v>
      </c>
      <c r="F257" s="46">
        <f t="shared" si="26"/>
        <v>837.6988830779993</v>
      </c>
      <c r="G257" s="46">
        <f t="shared" si="27"/>
        <v>0</v>
      </c>
      <c r="H257" s="46">
        <f t="shared" si="23"/>
        <v>837.6988830779993</v>
      </c>
    </row>
    <row r="258" spans="2:8" ht="15">
      <c r="B258" s="43">
        <f>+IF(MAX(B$17:B257)=$D$9,"",B257+1)</f>
        <v>241</v>
      </c>
      <c r="C258" s="44">
        <f t="shared" si="28"/>
        <v>82987.26917820201</v>
      </c>
      <c r="D258" s="47">
        <f t="shared" si="24"/>
        <v>573.7888830779993</v>
      </c>
      <c r="E258" s="46">
        <f t="shared" si="25"/>
        <v>263.91</v>
      </c>
      <c r="F258" s="46">
        <f t="shared" si="26"/>
        <v>837.6988830779993</v>
      </c>
      <c r="G258" s="46">
        <f t="shared" si="27"/>
        <v>0</v>
      </c>
      <c r="H258" s="46">
        <f t="shared" si="23"/>
        <v>837.6988830779993</v>
      </c>
    </row>
    <row r="259" spans="2:8" ht="15">
      <c r="B259" s="43">
        <f>+IF(MAX(B$17:B258)=$D$9,"",B258+1)</f>
        <v>242</v>
      </c>
      <c r="C259" s="44">
        <f t="shared" si="28"/>
        <v>82411.67029512401</v>
      </c>
      <c r="D259" s="47">
        <f t="shared" si="24"/>
        <v>575.5988830779993</v>
      </c>
      <c r="E259" s="46">
        <f t="shared" si="25"/>
        <v>262.1</v>
      </c>
      <c r="F259" s="46">
        <f t="shared" si="26"/>
        <v>837.6988830779993</v>
      </c>
      <c r="G259" s="46">
        <f t="shared" si="27"/>
        <v>0</v>
      </c>
      <c r="H259" s="46">
        <f t="shared" si="23"/>
        <v>837.6988830779993</v>
      </c>
    </row>
    <row r="260" spans="2:8" ht="15">
      <c r="B260" s="43">
        <f>+IF(MAX(B$17:B259)=$D$9,"",B259+1)</f>
        <v>243</v>
      </c>
      <c r="C260" s="44">
        <f t="shared" si="28"/>
        <v>81834.25141204601</v>
      </c>
      <c r="D260" s="47">
        <f t="shared" si="24"/>
        <v>577.4188830779993</v>
      </c>
      <c r="E260" s="46">
        <f t="shared" si="25"/>
        <v>260.28</v>
      </c>
      <c r="F260" s="46">
        <f t="shared" si="26"/>
        <v>837.6988830779993</v>
      </c>
      <c r="G260" s="46">
        <f t="shared" si="27"/>
        <v>0</v>
      </c>
      <c r="H260" s="46">
        <f t="shared" si="23"/>
        <v>837.6988830779993</v>
      </c>
    </row>
    <row r="261" spans="2:8" ht="15">
      <c r="B261" s="43">
        <f>+IF(MAX(B$17:B260)=$D$9,"",B260+1)</f>
        <v>244</v>
      </c>
      <c r="C261" s="44">
        <f t="shared" si="28"/>
        <v>81255.01252896801</v>
      </c>
      <c r="D261" s="47">
        <f t="shared" si="24"/>
        <v>579.2388830779994</v>
      </c>
      <c r="E261" s="46">
        <f t="shared" si="25"/>
        <v>258.46</v>
      </c>
      <c r="F261" s="46">
        <f t="shared" si="26"/>
        <v>837.6988830779993</v>
      </c>
      <c r="G261" s="46">
        <f t="shared" si="27"/>
        <v>0</v>
      </c>
      <c r="H261" s="46">
        <f t="shared" si="23"/>
        <v>837.6988830779993</v>
      </c>
    </row>
    <row r="262" spans="2:8" ht="15">
      <c r="B262" s="43">
        <f>+IF(MAX(B$17:B261)=$D$9,"",B261+1)</f>
        <v>245</v>
      </c>
      <c r="C262" s="44">
        <f t="shared" si="28"/>
        <v>80673.94364589002</v>
      </c>
      <c r="D262" s="47">
        <f t="shared" si="24"/>
        <v>581.0688830779993</v>
      </c>
      <c r="E262" s="46">
        <f t="shared" si="25"/>
        <v>256.63</v>
      </c>
      <c r="F262" s="46">
        <f t="shared" si="26"/>
        <v>837.6988830779993</v>
      </c>
      <c r="G262" s="46">
        <f t="shared" si="27"/>
        <v>0</v>
      </c>
      <c r="H262" s="46">
        <f t="shared" si="23"/>
        <v>837.6988830779993</v>
      </c>
    </row>
    <row r="263" spans="2:8" ht="15">
      <c r="B263" s="43">
        <f>+IF(MAX(B$17:B262)=$D$9,"",B262+1)</f>
        <v>246</v>
      </c>
      <c r="C263" s="44">
        <f t="shared" si="28"/>
        <v>80091.04476281202</v>
      </c>
      <c r="D263" s="47">
        <f t="shared" si="24"/>
        <v>582.8988830779992</v>
      </c>
      <c r="E263" s="46">
        <f t="shared" si="25"/>
        <v>254.8</v>
      </c>
      <c r="F263" s="46">
        <f t="shared" si="26"/>
        <v>837.6988830779993</v>
      </c>
      <c r="G263" s="46">
        <f t="shared" si="27"/>
        <v>0</v>
      </c>
      <c r="H263" s="46">
        <f t="shared" si="23"/>
        <v>837.6988830779993</v>
      </c>
    </row>
    <row r="264" spans="2:8" ht="15">
      <c r="B264" s="43">
        <f>+IF(MAX(B$17:B263)=$D$9,"",B263+1)</f>
        <v>247</v>
      </c>
      <c r="C264" s="44">
        <f t="shared" si="28"/>
        <v>79506.29587973401</v>
      </c>
      <c r="D264" s="47">
        <f t="shared" si="24"/>
        <v>584.7488830779994</v>
      </c>
      <c r="E264" s="46">
        <f t="shared" si="25"/>
        <v>252.95</v>
      </c>
      <c r="F264" s="46">
        <f t="shared" si="26"/>
        <v>837.6988830779993</v>
      </c>
      <c r="G264" s="46">
        <f t="shared" si="27"/>
        <v>0</v>
      </c>
      <c r="H264" s="46">
        <f t="shared" si="23"/>
        <v>837.6988830779993</v>
      </c>
    </row>
    <row r="265" spans="2:8" ht="15">
      <c r="B265" s="43">
        <f>+IF(MAX(B$17:B264)=$D$9,"",B264+1)</f>
        <v>248</v>
      </c>
      <c r="C265" s="44">
        <f t="shared" si="28"/>
        <v>78919.70699665601</v>
      </c>
      <c r="D265" s="47">
        <f t="shared" si="24"/>
        <v>586.5888830779993</v>
      </c>
      <c r="E265" s="46">
        <f t="shared" si="25"/>
        <v>251.11</v>
      </c>
      <c r="F265" s="46">
        <f t="shared" si="26"/>
        <v>837.6988830779993</v>
      </c>
      <c r="G265" s="46">
        <f t="shared" si="27"/>
        <v>0</v>
      </c>
      <c r="H265" s="46">
        <f t="shared" si="23"/>
        <v>837.6988830779993</v>
      </c>
    </row>
    <row r="266" spans="2:8" ht="15">
      <c r="B266" s="43">
        <f>+IF(MAX(B$17:B265)=$D$9,"",B265+1)</f>
        <v>249</v>
      </c>
      <c r="C266" s="44">
        <f t="shared" si="28"/>
        <v>78331.258113578</v>
      </c>
      <c r="D266" s="47">
        <f t="shared" si="24"/>
        <v>588.4488830779993</v>
      </c>
      <c r="E266" s="46">
        <f t="shared" si="25"/>
        <v>249.25</v>
      </c>
      <c r="F266" s="46">
        <f t="shared" si="26"/>
        <v>837.6988830779993</v>
      </c>
      <c r="G266" s="46">
        <f t="shared" si="27"/>
        <v>0</v>
      </c>
      <c r="H266" s="46">
        <f t="shared" si="23"/>
        <v>837.6988830779993</v>
      </c>
    </row>
    <row r="267" spans="2:8" ht="15">
      <c r="B267" s="43">
        <f>+IF(MAX(B$17:B266)=$D$9,"",B266+1)</f>
        <v>250</v>
      </c>
      <c r="C267" s="44">
        <f t="shared" si="28"/>
        <v>77740.95923050001</v>
      </c>
      <c r="D267" s="47">
        <f t="shared" si="24"/>
        <v>590.2988830779993</v>
      </c>
      <c r="E267" s="46">
        <f t="shared" si="25"/>
        <v>247.4</v>
      </c>
      <c r="F267" s="46">
        <f t="shared" si="26"/>
        <v>837.6988830779993</v>
      </c>
      <c r="G267" s="46">
        <f t="shared" si="27"/>
        <v>0</v>
      </c>
      <c r="H267" s="46">
        <f t="shared" si="23"/>
        <v>837.6988830779993</v>
      </c>
    </row>
    <row r="268" spans="2:8" ht="15">
      <c r="B268" s="43">
        <f>+IF(MAX(B$17:B267)=$D$9,"",B267+1)</f>
        <v>251</v>
      </c>
      <c r="C268" s="44">
        <f t="shared" si="28"/>
        <v>77148.79034742201</v>
      </c>
      <c r="D268" s="47">
        <f t="shared" si="24"/>
        <v>592.1688830779993</v>
      </c>
      <c r="E268" s="46">
        <f t="shared" si="25"/>
        <v>245.53</v>
      </c>
      <c r="F268" s="46">
        <f t="shared" si="26"/>
        <v>837.6988830779993</v>
      </c>
      <c r="G268" s="46">
        <f t="shared" si="27"/>
        <v>0</v>
      </c>
      <c r="H268" s="46">
        <f t="shared" si="23"/>
        <v>837.6988830779993</v>
      </c>
    </row>
    <row r="269" spans="2:8" ht="15">
      <c r="B269" s="43">
        <f>+IF(MAX(B$17:B268)=$D$9,"",B268+1)</f>
        <v>252</v>
      </c>
      <c r="C269" s="44">
        <f t="shared" si="28"/>
        <v>76554.75146434401</v>
      </c>
      <c r="D269" s="47">
        <f t="shared" si="24"/>
        <v>594.0388830779993</v>
      </c>
      <c r="E269" s="46">
        <f t="shared" si="25"/>
        <v>243.66</v>
      </c>
      <c r="F269" s="46">
        <f t="shared" si="26"/>
        <v>837.6988830779993</v>
      </c>
      <c r="G269" s="46">
        <f t="shared" si="27"/>
        <v>0</v>
      </c>
      <c r="H269" s="46">
        <f t="shared" si="23"/>
        <v>837.6988830779993</v>
      </c>
    </row>
    <row r="270" spans="2:8" ht="15">
      <c r="B270" s="43">
        <f>+IF(MAX(B$17:B269)=$D$9,"",B269+1)</f>
        <v>253</v>
      </c>
      <c r="C270" s="44">
        <f t="shared" si="28"/>
        <v>75958.84258126601</v>
      </c>
      <c r="D270" s="47">
        <f t="shared" si="24"/>
        <v>595.9088830779993</v>
      </c>
      <c r="E270" s="46">
        <f t="shared" si="25"/>
        <v>241.79</v>
      </c>
      <c r="F270" s="46">
        <f t="shared" si="26"/>
        <v>837.6988830779993</v>
      </c>
      <c r="G270" s="46">
        <f t="shared" si="27"/>
        <v>0</v>
      </c>
      <c r="H270" s="46">
        <f t="shared" si="23"/>
        <v>837.6988830779993</v>
      </c>
    </row>
    <row r="271" spans="2:8" ht="15">
      <c r="B271" s="43">
        <f>+IF(MAX(B$17:B270)=$D$9,"",B270+1)</f>
        <v>254</v>
      </c>
      <c r="C271" s="44">
        <f t="shared" si="28"/>
        <v>75361.04369818802</v>
      </c>
      <c r="D271" s="47">
        <f t="shared" si="24"/>
        <v>597.7988830779993</v>
      </c>
      <c r="E271" s="46">
        <f t="shared" si="25"/>
        <v>239.9</v>
      </c>
      <c r="F271" s="46">
        <f t="shared" si="26"/>
        <v>837.6988830779993</v>
      </c>
      <c r="G271" s="46">
        <f t="shared" si="27"/>
        <v>0</v>
      </c>
      <c r="H271" s="46">
        <f t="shared" si="23"/>
        <v>837.6988830779993</v>
      </c>
    </row>
    <row r="272" spans="2:8" ht="15">
      <c r="B272" s="43">
        <f>+IF(MAX(B$17:B271)=$D$9,"",B271+1)</f>
        <v>255</v>
      </c>
      <c r="C272" s="44">
        <f t="shared" si="28"/>
        <v>74761.36481511002</v>
      </c>
      <c r="D272" s="47">
        <f t="shared" si="24"/>
        <v>599.6788830779993</v>
      </c>
      <c r="E272" s="46">
        <f t="shared" si="25"/>
        <v>238.02</v>
      </c>
      <c r="F272" s="46">
        <f t="shared" si="26"/>
        <v>837.6988830779993</v>
      </c>
      <c r="G272" s="46">
        <f t="shared" si="27"/>
        <v>0</v>
      </c>
      <c r="H272" s="46">
        <f t="shared" si="23"/>
        <v>837.6988830779993</v>
      </c>
    </row>
    <row r="273" spans="2:8" ht="15">
      <c r="B273" s="43">
        <f>+IF(MAX(B$17:B272)=$D$9,"",B272+1)</f>
        <v>256</v>
      </c>
      <c r="C273" s="44">
        <f t="shared" si="28"/>
        <v>74159.78593203203</v>
      </c>
      <c r="D273" s="47">
        <f t="shared" si="24"/>
        <v>601.5788830779993</v>
      </c>
      <c r="E273" s="46">
        <f t="shared" si="25"/>
        <v>236.12</v>
      </c>
      <c r="F273" s="46">
        <f t="shared" si="26"/>
        <v>837.6988830779993</v>
      </c>
      <c r="G273" s="46">
        <f t="shared" si="27"/>
        <v>0</v>
      </c>
      <c r="H273" s="46">
        <f t="shared" si="23"/>
        <v>837.6988830779993</v>
      </c>
    </row>
    <row r="274" spans="2:8" ht="15">
      <c r="B274" s="43">
        <f>+IF(MAX(B$17:B273)=$D$9,"",B273+1)</f>
        <v>257</v>
      </c>
      <c r="C274" s="44">
        <f t="shared" si="28"/>
        <v>73556.30704895403</v>
      </c>
      <c r="D274" s="47">
        <f t="shared" si="24"/>
        <v>603.4788830779993</v>
      </c>
      <c r="E274" s="46">
        <f t="shared" si="25"/>
        <v>234.22</v>
      </c>
      <c r="F274" s="46">
        <f t="shared" si="26"/>
        <v>837.6988830779993</v>
      </c>
      <c r="G274" s="46">
        <f t="shared" si="27"/>
        <v>0</v>
      </c>
      <c r="H274" s="46">
        <f t="shared" si="23"/>
        <v>837.6988830779993</v>
      </c>
    </row>
    <row r="275" spans="2:8" ht="15">
      <c r="B275" s="43">
        <f>+IF(MAX(B$17:B274)=$D$9,"",B274+1)</f>
        <v>258</v>
      </c>
      <c r="C275" s="44">
        <f t="shared" si="28"/>
        <v>72950.92816587603</v>
      </c>
      <c r="D275" s="47">
        <f t="shared" si="24"/>
        <v>605.3788830779993</v>
      </c>
      <c r="E275" s="46">
        <f t="shared" si="25"/>
        <v>232.32</v>
      </c>
      <c r="F275" s="46">
        <f t="shared" si="26"/>
        <v>837.6988830779993</v>
      </c>
      <c r="G275" s="46">
        <f t="shared" si="27"/>
        <v>0</v>
      </c>
      <c r="H275" s="46">
        <f aca="true" t="shared" si="29" ref="H275:H338">+IF(B275="","",SUM(F275:G275))</f>
        <v>837.6988830779993</v>
      </c>
    </row>
    <row r="276" spans="2:8" ht="15">
      <c r="B276" s="43">
        <f>+IF(MAX(B$17:B275)=$D$9,"",B275+1)</f>
        <v>259</v>
      </c>
      <c r="C276" s="44">
        <f t="shared" si="28"/>
        <v>72343.62928279804</v>
      </c>
      <c r="D276" s="47">
        <f t="shared" si="24"/>
        <v>607.2988830779993</v>
      </c>
      <c r="E276" s="46">
        <f t="shared" si="25"/>
        <v>230.4</v>
      </c>
      <c r="F276" s="46">
        <f t="shared" si="26"/>
        <v>837.6988830779993</v>
      </c>
      <c r="G276" s="46">
        <f t="shared" si="27"/>
        <v>0</v>
      </c>
      <c r="H276" s="46">
        <f t="shared" si="29"/>
        <v>837.6988830779993</v>
      </c>
    </row>
    <row r="277" spans="2:8" ht="15">
      <c r="B277" s="43">
        <f>+IF(MAX(B$17:B276)=$D$9,"",B276+1)</f>
        <v>260</v>
      </c>
      <c r="C277" s="44">
        <f t="shared" si="28"/>
        <v>71734.42039972004</v>
      </c>
      <c r="D277" s="47">
        <f t="shared" si="24"/>
        <v>609.2088830779993</v>
      </c>
      <c r="E277" s="46">
        <f t="shared" si="25"/>
        <v>228.49</v>
      </c>
      <c r="F277" s="46">
        <f t="shared" si="26"/>
        <v>837.6988830779993</v>
      </c>
      <c r="G277" s="46">
        <f t="shared" si="27"/>
        <v>0</v>
      </c>
      <c r="H277" s="46">
        <f t="shared" si="29"/>
        <v>837.6988830779993</v>
      </c>
    </row>
    <row r="278" spans="2:8" ht="15">
      <c r="B278" s="43">
        <f>+IF(MAX(B$17:B277)=$D$9,"",B277+1)</f>
        <v>261</v>
      </c>
      <c r="C278" s="44">
        <f t="shared" si="28"/>
        <v>71123.28151664203</v>
      </c>
      <c r="D278" s="47">
        <f t="shared" si="24"/>
        <v>611.1388830779993</v>
      </c>
      <c r="E278" s="46">
        <f t="shared" si="25"/>
        <v>226.56</v>
      </c>
      <c r="F278" s="46">
        <f t="shared" si="26"/>
        <v>837.6988830779993</v>
      </c>
      <c r="G278" s="46">
        <f t="shared" si="27"/>
        <v>0</v>
      </c>
      <c r="H278" s="46">
        <f t="shared" si="29"/>
        <v>837.6988830779993</v>
      </c>
    </row>
    <row r="279" spans="2:8" ht="15">
      <c r="B279" s="43">
        <f>+IF(MAX(B$17:B278)=$D$9,"",B278+1)</f>
        <v>262</v>
      </c>
      <c r="C279" s="44">
        <f t="shared" si="28"/>
        <v>70510.21263356404</v>
      </c>
      <c r="D279" s="47">
        <f t="shared" si="24"/>
        <v>613.0688830779993</v>
      </c>
      <c r="E279" s="46">
        <f t="shared" si="25"/>
        <v>224.63</v>
      </c>
      <c r="F279" s="46">
        <f t="shared" si="26"/>
        <v>837.6988830779993</v>
      </c>
      <c r="G279" s="46">
        <f t="shared" si="27"/>
        <v>0</v>
      </c>
      <c r="H279" s="46">
        <f t="shared" si="29"/>
        <v>837.6988830779993</v>
      </c>
    </row>
    <row r="280" spans="2:8" ht="15">
      <c r="B280" s="43">
        <f>+IF(MAX(B$17:B279)=$D$9,"",B279+1)</f>
        <v>263</v>
      </c>
      <c r="C280" s="44">
        <f t="shared" si="28"/>
        <v>69895.20375048603</v>
      </c>
      <c r="D280" s="47">
        <f t="shared" si="24"/>
        <v>615.0088830779994</v>
      </c>
      <c r="E280" s="46">
        <f t="shared" si="25"/>
        <v>222.69</v>
      </c>
      <c r="F280" s="46">
        <f t="shared" si="26"/>
        <v>837.6988830779993</v>
      </c>
      <c r="G280" s="46">
        <f t="shared" si="27"/>
        <v>0</v>
      </c>
      <c r="H280" s="46">
        <f t="shared" si="29"/>
        <v>837.6988830779993</v>
      </c>
    </row>
    <row r="281" spans="2:8" ht="15">
      <c r="B281" s="43">
        <f>+IF(MAX(B$17:B280)=$D$9,"",B280+1)</f>
        <v>264</v>
      </c>
      <c r="C281" s="44">
        <f t="shared" si="28"/>
        <v>69278.25486740803</v>
      </c>
      <c r="D281" s="47">
        <f t="shared" si="24"/>
        <v>616.9488830779993</v>
      </c>
      <c r="E281" s="46">
        <f t="shared" si="25"/>
        <v>220.75</v>
      </c>
      <c r="F281" s="46">
        <f t="shared" si="26"/>
        <v>837.6988830779993</v>
      </c>
      <c r="G281" s="46">
        <f t="shared" si="27"/>
        <v>0</v>
      </c>
      <c r="H281" s="46">
        <f t="shared" si="29"/>
        <v>837.6988830779993</v>
      </c>
    </row>
    <row r="282" spans="2:8" ht="15">
      <c r="B282" s="43">
        <f>+IF(MAX(B$17:B281)=$D$9,"",B281+1)</f>
        <v>265</v>
      </c>
      <c r="C282" s="44">
        <f t="shared" si="28"/>
        <v>68659.35598433003</v>
      </c>
      <c r="D282" s="47">
        <f t="shared" si="24"/>
        <v>618.8988830779992</v>
      </c>
      <c r="E282" s="46">
        <f t="shared" si="25"/>
        <v>218.8</v>
      </c>
      <c r="F282" s="46">
        <f t="shared" si="26"/>
        <v>837.6988830779993</v>
      </c>
      <c r="G282" s="46">
        <f t="shared" si="27"/>
        <v>0</v>
      </c>
      <c r="H282" s="46">
        <f t="shared" si="29"/>
        <v>837.6988830779993</v>
      </c>
    </row>
    <row r="283" spans="2:8" ht="15">
      <c r="B283" s="43">
        <f>+IF(MAX(B$17:B282)=$D$9,"",B282+1)</f>
        <v>266</v>
      </c>
      <c r="C283" s="44">
        <f t="shared" si="28"/>
        <v>68038.50710125203</v>
      </c>
      <c r="D283" s="47">
        <f t="shared" si="24"/>
        <v>620.8488830779993</v>
      </c>
      <c r="E283" s="46">
        <f t="shared" si="25"/>
        <v>216.85</v>
      </c>
      <c r="F283" s="46">
        <f t="shared" si="26"/>
        <v>837.6988830779993</v>
      </c>
      <c r="G283" s="46">
        <f t="shared" si="27"/>
        <v>0</v>
      </c>
      <c r="H283" s="46">
        <f t="shared" si="29"/>
        <v>837.6988830779993</v>
      </c>
    </row>
    <row r="284" spans="2:8" ht="15">
      <c r="B284" s="43">
        <f>+IF(MAX(B$17:B283)=$D$9,"",B283+1)</f>
        <v>267</v>
      </c>
      <c r="C284" s="44">
        <f t="shared" si="28"/>
        <v>67415.69821817403</v>
      </c>
      <c r="D284" s="47">
        <f t="shared" si="24"/>
        <v>622.8088830779993</v>
      </c>
      <c r="E284" s="46">
        <f t="shared" si="25"/>
        <v>214.89</v>
      </c>
      <c r="F284" s="46">
        <f t="shared" si="26"/>
        <v>837.6988830779993</v>
      </c>
      <c r="G284" s="46">
        <f t="shared" si="27"/>
        <v>0</v>
      </c>
      <c r="H284" s="46">
        <f t="shared" si="29"/>
        <v>837.6988830779993</v>
      </c>
    </row>
    <row r="285" spans="2:8" ht="15">
      <c r="B285" s="43">
        <f>+IF(MAX(B$17:B284)=$D$9,"",B284+1)</f>
        <v>268</v>
      </c>
      <c r="C285" s="44">
        <f t="shared" si="28"/>
        <v>66790.91933509603</v>
      </c>
      <c r="D285" s="47">
        <f t="shared" si="24"/>
        <v>624.7788830779994</v>
      </c>
      <c r="E285" s="46">
        <f t="shared" si="25"/>
        <v>212.92</v>
      </c>
      <c r="F285" s="46">
        <f t="shared" si="26"/>
        <v>837.6988830779993</v>
      </c>
      <c r="G285" s="46">
        <f t="shared" si="27"/>
        <v>0</v>
      </c>
      <c r="H285" s="46">
        <f t="shared" si="29"/>
        <v>837.6988830779993</v>
      </c>
    </row>
    <row r="286" spans="2:8" ht="15">
      <c r="B286" s="43">
        <f>+IF(MAX(B$17:B285)=$D$9,"",B285+1)</f>
        <v>269</v>
      </c>
      <c r="C286" s="44">
        <f t="shared" si="28"/>
        <v>66164.17045201802</v>
      </c>
      <c r="D286" s="47">
        <f t="shared" si="24"/>
        <v>626.7488830779994</v>
      </c>
      <c r="E286" s="46">
        <f t="shared" si="25"/>
        <v>210.95</v>
      </c>
      <c r="F286" s="46">
        <f t="shared" si="26"/>
        <v>837.6988830779993</v>
      </c>
      <c r="G286" s="46">
        <f t="shared" si="27"/>
        <v>0</v>
      </c>
      <c r="H286" s="46">
        <f t="shared" si="29"/>
        <v>837.6988830779993</v>
      </c>
    </row>
    <row r="287" spans="2:8" ht="15">
      <c r="B287" s="43">
        <f>+IF(MAX(B$17:B286)=$D$9,"",B286+1)</f>
        <v>270</v>
      </c>
      <c r="C287" s="44">
        <f t="shared" si="28"/>
        <v>65535.44156894002</v>
      </c>
      <c r="D287" s="47">
        <f t="shared" si="24"/>
        <v>628.7288830779993</v>
      </c>
      <c r="E287" s="46">
        <f t="shared" si="25"/>
        <v>208.97</v>
      </c>
      <c r="F287" s="46">
        <f t="shared" si="26"/>
        <v>837.6988830779993</v>
      </c>
      <c r="G287" s="46">
        <f t="shared" si="27"/>
        <v>0</v>
      </c>
      <c r="H287" s="46">
        <f t="shared" si="29"/>
        <v>837.6988830779993</v>
      </c>
    </row>
    <row r="288" spans="2:8" ht="15">
      <c r="B288" s="43">
        <f>+IF(MAX(B$17:B287)=$D$9,"",B287+1)</f>
        <v>271</v>
      </c>
      <c r="C288" s="44">
        <f t="shared" si="28"/>
        <v>64904.72268586202</v>
      </c>
      <c r="D288" s="47">
        <f t="shared" si="24"/>
        <v>630.7188830779993</v>
      </c>
      <c r="E288" s="46">
        <f t="shared" si="25"/>
        <v>206.98</v>
      </c>
      <c r="F288" s="46">
        <f t="shared" si="26"/>
        <v>837.6988830779993</v>
      </c>
      <c r="G288" s="46">
        <f t="shared" si="27"/>
        <v>0</v>
      </c>
      <c r="H288" s="46">
        <f t="shared" si="29"/>
        <v>837.6988830779993</v>
      </c>
    </row>
    <row r="289" spans="2:8" ht="15">
      <c r="B289" s="43">
        <f>+IF(MAX(B$17:B288)=$D$9,"",B288+1)</f>
        <v>272</v>
      </c>
      <c r="C289" s="44">
        <f t="shared" si="28"/>
        <v>64272.01380278402</v>
      </c>
      <c r="D289" s="47">
        <f t="shared" si="24"/>
        <v>632.7088830779993</v>
      </c>
      <c r="E289" s="46">
        <f t="shared" si="25"/>
        <v>204.99</v>
      </c>
      <c r="F289" s="46">
        <f t="shared" si="26"/>
        <v>837.6988830779993</v>
      </c>
      <c r="G289" s="46">
        <f t="shared" si="27"/>
        <v>0</v>
      </c>
      <c r="H289" s="46">
        <f t="shared" si="29"/>
        <v>837.6988830779993</v>
      </c>
    </row>
    <row r="290" spans="2:8" ht="15">
      <c r="B290" s="43">
        <f>+IF(MAX(B$17:B289)=$D$9,"",B289+1)</f>
        <v>273</v>
      </c>
      <c r="C290" s="44">
        <f t="shared" si="28"/>
        <v>63637.304919706025</v>
      </c>
      <c r="D290" s="47">
        <f t="shared" si="24"/>
        <v>634.7088830779993</v>
      </c>
      <c r="E290" s="46">
        <f t="shared" si="25"/>
        <v>202.99</v>
      </c>
      <c r="F290" s="46">
        <f t="shared" si="26"/>
        <v>837.6988830779993</v>
      </c>
      <c r="G290" s="46">
        <f t="shared" si="27"/>
        <v>0</v>
      </c>
      <c r="H290" s="46">
        <f t="shared" si="29"/>
        <v>837.6988830779993</v>
      </c>
    </row>
    <row r="291" spans="2:8" ht="15">
      <c r="B291" s="43">
        <f>+IF(MAX(B$17:B290)=$D$9,"",B290+1)</f>
        <v>274</v>
      </c>
      <c r="C291" s="44">
        <f t="shared" si="28"/>
        <v>63000.59603662803</v>
      </c>
      <c r="D291" s="47">
        <f t="shared" si="24"/>
        <v>636.7088830779993</v>
      </c>
      <c r="E291" s="46">
        <f t="shared" si="25"/>
        <v>200.99</v>
      </c>
      <c r="F291" s="46">
        <f t="shared" si="26"/>
        <v>837.6988830779993</v>
      </c>
      <c r="G291" s="46">
        <f t="shared" si="27"/>
        <v>0</v>
      </c>
      <c r="H291" s="46">
        <f t="shared" si="29"/>
        <v>837.6988830779993</v>
      </c>
    </row>
    <row r="292" spans="2:8" ht="15">
      <c r="B292" s="43">
        <f>+IF(MAX(B$17:B291)=$D$9,"",B291+1)</f>
        <v>275</v>
      </c>
      <c r="C292" s="44">
        <f t="shared" si="28"/>
        <v>62361.87715355003</v>
      </c>
      <c r="D292" s="47">
        <f t="shared" si="24"/>
        <v>638.7188830779993</v>
      </c>
      <c r="E292" s="46">
        <f t="shared" si="25"/>
        <v>198.98</v>
      </c>
      <c r="F292" s="46">
        <f t="shared" si="26"/>
        <v>837.6988830779993</v>
      </c>
      <c r="G292" s="46">
        <f t="shared" si="27"/>
        <v>0</v>
      </c>
      <c r="H292" s="46">
        <f t="shared" si="29"/>
        <v>837.6988830779993</v>
      </c>
    </row>
    <row r="293" spans="2:8" ht="15">
      <c r="B293" s="43">
        <f>+IF(MAX(B$17:B292)=$D$9,"",B292+1)</f>
        <v>276</v>
      </c>
      <c r="C293" s="44">
        <f t="shared" si="28"/>
        <v>61721.13827047203</v>
      </c>
      <c r="D293" s="47">
        <f t="shared" si="24"/>
        <v>640.7388830779993</v>
      </c>
      <c r="E293" s="46">
        <f t="shared" si="25"/>
        <v>196.96</v>
      </c>
      <c r="F293" s="46">
        <f t="shared" si="26"/>
        <v>837.6988830779993</v>
      </c>
      <c r="G293" s="46">
        <f t="shared" si="27"/>
        <v>0</v>
      </c>
      <c r="H293" s="46">
        <f t="shared" si="29"/>
        <v>837.6988830779993</v>
      </c>
    </row>
    <row r="294" spans="2:8" ht="15">
      <c r="B294" s="43">
        <f>+IF(MAX(B$17:B293)=$D$9,"",B293+1)</f>
        <v>277</v>
      </c>
      <c r="C294" s="44">
        <f t="shared" si="28"/>
        <v>61078.37938739403</v>
      </c>
      <c r="D294" s="47">
        <f t="shared" si="24"/>
        <v>642.7588830779994</v>
      </c>
      <c r="E294" s="46">
        <f t="shared" si="25"/>
        <v>194.94</v>
      </c>
      <c r="F294" s="46">
        <f t="shared" si="26"/>
        <v>837.6988830779993</v>
      </c>
      <c r="G294" s="46">
        <f t="shared" si="27"/>
        <v>0</v>
      </c>
      <c r="H294" s="46">
        <f t="shared" si="29"/>
        <v>837.6988830779993</v>
      </c>
    </row>
    <row r="295" spans="2:8" ht="15">
      <c r="B295" s="43">
        <f>+IF(MAX(B$17:B294)=$D$9,"",B294+1)</f>
        <v>278</v>
      </c>
      <c r="C295" s="44">
        <f t="shared" si="28"/>
        <v>60433.59050431603</v>
      </c>
      <c r="D295" s="47">
        <f t="shared" si="24"/>
        <v>644.7888830779993</v>
      </c>
      <c r="E295" s="46">
        <f t="shared" si="25"/>
        <v>192.91</v>
      </c>
      <c r="F295" s="46">
        <f t="shared" si="26"/>
        <v>837.6988830779993</v>
      </c>
      <c r="G295" s="46">
        <f t="shared" si="27"/>
        <v>0</v>
      </c>
      <c r="H295" s="46">
        <f t="shared" si="29"/>
        <v>837.6988830779993</v>
      </c>
    </row>
    <row r="296" spans="2:8" ht="15">
      <c r="B296" s="43">
        <f>+IF(MAX(B$17:B295)=$D$9,"",B295+1)</f>
        <v>279</v>
      </c>
      <c r="C296" s="44">
        <f t="shared" si="28"/>
        <v>59786.76162123803</v>
      </c>
      <c r="D296" s="47">
        <f t="shared" si="24"/>
        <v>646.8288830779993</v>
      </c>
      <c r="E296" s="46">
        <f t="shared" si="25"/>
        <v>190.87</v>
      </c>
      <c r="F296" s="46">
        <f t="shared" si="26"/>
        <v>837.6988830779993</v>
      </c>
      <c r="G296" s="46">
        <f t="shared" si="27"/>
        <v>0</v>
      </c>
      <c r="H296" s="46">
        <f t="shared" si="29"/>
        <v>837.6988830779993</v>
      </c>
    </row>
    <row r="297" spans="2:8" ht="15">
      <c r="B297" s="43">
        <f>+IF(MAX(B$17:B296)=$D$9,"",B296+1)</f>
        <v>280</v>
      </c>
      <c r="C297" s="44">
        <f t="shared" si="28"/>
        <v>59137.89273816003</v>
      </c>
      <c r="D297" s="47">
        <f t="shared" si="24"/>
        <v>648.8688830779993</v>
      </c>
      <c r="E297" s="46">
        <f t="shared" si="25"/>
        <v>188.83</v>
      </c>
      <c r="F297" s="46">
        <f t="shared" si="26"/>
        <v>837.6988830779993</v>
      </c>
      <c r="G297" s="46">
        <f t="shared" si="27"/>
        <v>0</v>
      </c>
      <c r="H297" s="46">
        <f t="shared" si="29"/>
        <v>837.6988830779993</v>
      </c>
    </row>
    <row r="298" spans="2:8" ht="15">
      <c r="B298" s="43">
        <f>+IF(MAX(B$17:B297)=$D$9,"",B297+1)</f>
        <v>281</v>
      </c>
      <c r="C298" s="44">
        <f t="shared" si="28"/>
        <v>58486.97385508203</v>
      </c>
      <c r="D298" s="47">
        <f t="shared" si="24"/>
        <v>650.9188830779993</v>
      </c>
      <c r="E298" s="46">
        <f t="shared" si="25"/>
        <v>186.78</v>
      </c>
      <c r="F298" s="46">
        <f t="shared" si="26"/>
        <v>837.6988830779993</v>
      </c>
      <c r="G298" s="46">
        <f t="shared" si="27"/>
        <v>0</v>
      </c>
      <c r="H298" s="46">
        <f t="shared" si="29"/>
        <v>837.6988830779993</v>
      </c>
    </row>
    <row r="299" spans="2:8" ht="15">
      <c r="B299" s="43">
        <f>+IF(MAX(B$17:B298)=$D$9,"",B298+1)</f>
        <v>282</v>
      </c>
      <c r="C299" s="44">
        <f t="shared" si="28"/>
        <v>57833.99497200403</v>
      </c>
      <c r="D299" s="47">
        <f t="shared" si="24"/>
        <v>652.9788830779993</v>
      </c>
      <c r="E299" s="46">
        <f t="shared" si="25"/>
        <v>184.72</v>
      </c>
      <c r="F299" s="46">
        <f t="shared" si="26"/>
        <v>837.6988830779993</v>
      </c>
      <c r="G299" s="46">
        <f t="shared" si="27"/>
        <v>0</v>
      </c>
      <c r="H299" s="46">
        <f t="shared" si="29"/>
        <v>837.6988830779993</v>
      </c>
    </row>
    <row r="300" spans="2:8" ht="15">
      <c r="B300" s="43">
        <f>+IF(MAX(B$17:B299)=$D$9,"",B299+1)</f>
        <v>283</v>
      </c>
      <c r="C300" s="44">
        <f t="shared" si="28"/>
        <v>57178.95608892603</v>
      </c>
      <c r="D300" s="47">
        <f t="shared" si="24"/>
        <v>655.0388830779993</v>
      </c>
      <c r="E300" s="46">
        <f t="shared" si="25"/>
        <v>182.66</v>
      </c>
      <c r="F300" s="46">
        <f t="shared" si="26"/>
        <v>837.6988830779993</v>
      </c>
      <c r="G300" s="46">
        <f t="shared" si="27"/>
        <v>0</v>
      </c>
      <c r="H300" s="46">
        <f t="shared" si="29"/>
        <v>837.6988830779993</v>
      </c>
    </row>
    <row r="301" spans="2:8" ht="15">
      <c r="B301" s="43">
        <f>+IF(MAX(B$17:B300)=$D$9,"",B300+1)</f>
        <v>284</v>
      </c>
      <c r="C301" s="44">
        <f t="shared" si="28"/>
        <v>56521.84720584803</v>
      </c>
      <c r="D301" s="47">
        <f t="shared" si="24"/>
        <v>657.1088830779993</v>
      </c>
      <c r="E301" s="46">
        <f t="shared" si="25"/>
        <v>180.59</v>
      </c>
      <c r="F301" s="46">
        <f t="shared" si="26"/>
        <v>837.6988830779993</v>
      </c>
      <c r="G301" s="46">
        <f t="shared" si="27"/>
        <v>0</v>
      </c>
      <c r="H301" s="46">
        <f t="shared" si="29"/>
        <v>837.6988830779993</v>
      </c>
    </row>
    <row r="302" spans="2:8" ht="15">
      <c r="B302" s="43">
        <f>+IF(MAX(B$17:B301)=$D$9,"",B301+1)</f>
        <v>285</v>
      </c>
      <c r="C302" s="44">
        <f t="shared" si="28"/>
        <v>55862.65832277003</v>
      </c>
      <c r="D302" s="47">
        <f t="shared" si="24"/>
        <v>659.1888830779993</v>
      </c>
      <c r="E302" s="46">
        <f t="shared" si="25"/>
        <v>178.51</v>
      </c>
      <c r="F302" s="46">
        <f t="shared" si="26"/>
        <v>837.6988830779993</v>
      </c>
      <c r="G302" s="46">
        <f t="shared" si="27"/>
        <v>0</v>
      </c>
      <c r="H302" s="46">
        <f t="shared" si="29"/>
        <v>837.6988830779993</v>
      </c>
    </row>
    <row r="303" spans="2:8" ht="15">
      <c r="B303" s="43">
        <f>+IF(MAX(B$17:B302)=$D$9,"",B302+1)</f>
        <v>286</v>
      </c>
      <c r="C303" s="44">
        <f t="shared" si="28"/>
        <v>55201.38943969203</v>
      </c>
      <c r="D303" s="47">
        <f t="shared" si="24"/>
        <v>661.2688830779994</v>
      </c>
      <c r="E303" s="46">
        <f t="shared" si="25"/>
        <v>176.43</v>
      </c>
      <c r="F303" s="46">
        <f t="shared" si="26"/>
        <v>837.6988830779993</v>
      </c>
      <c r="G303" s="46">
        <f t="shared" si="27"/>
        <v>0</v>
      </c>
      <c r="H303" s="46">
        <f t="shared" si="29"/>
        <v>837.6988830779993</v>
      </c>
    </row>
    <row r="304" spans="2:8" ht="15">
      <c r="B304" s="43">
        <f>+IF(MAX(B$17:B303)=$D$9,"",B303+1)</f>
        <v>287</v>
      </c>
      <c r="C304" s="44">
        <f t="shared" si="28"/>
        <v>54538.03055661403</v>
      </c>
      <c r="D304" s="47">
        <f t="shared" si="24"/>
        <v>663.3588830779993</v>
      </c>
      <c r="E304" s="46">
        <f t="shared" si="25"/>
        <v>174.34</v>
      </c>
      <c r="F304" s="46">
        <f t="shared" si="26"/>
        <v>837.6988830779993</v>
      </c>
      <c r="G304" s="46">
        <f t="shared" si="27"/>
        <v>0</v>
      </c>
      <c r="H304" s="46">
        <f t="shared" si="29"/>
        <v>837.6988830779993</v>
      </c>
    </row>
    <row r="305" spans="2:8" ht="15">
      <c r="B305" s="43">
        <f>+IF(MAX(B$17:B304)=$D$9,"",B304+1)</f>
        <v>288</v>
      </c>
      <c r="C305" s="44">
        <f t="shared" si="28"/>
        <v>53872.58167353603</v>
      </c>
      <c r="D305" s="47">
        <f t="shared" si="24"/>
        <v>665.4488830779993</v>
      </c>
      <c r="E305" s="46">
        <f t="shared" si="25"/>
        <v>172.25</v>
      </c>
      <c r="F305" s="46">
        <f t="shared" si="26"/>
        <v>837.6988830779993</v>
      </c>
      <c r="G305" s="46">
        <f t="shared" si="27"/>
        <v>0</v>
      </c>
      <c r="H305" s="46">
        <f t="shared" si="29"/>
        <v>837.6988830779993</v>
      </c>
    </row>
    <row r="306" spans="2:8" ht="15">
      <c r="B306" s="43">
        <f>+IF(MAX(B$17:B305)=$D$9,"",B305+1)</f>
        <v>289</v>
      </c>
      <c r="C306" s="44">
        <f t="shared" si="28"/>
        <v>53205.032790458026</v>
      </c>
      <c r="D306" s="47">
        <f t="shared" si="24"/>
        <v>667.5488830779993</v>
      </c>
      <c r="E306" s="46">
        <f t="shared" si="25"/>
        <v>170.15</v>
      </c>
      <c r="F306" s="46">
        <f t="shared" si="26"/>
        <v>837.6988830779993</v>
      </c>
      <c r="G306" s="46">
        <f t="shared" si="27"/>
        <v>0</v>
      </c>
      <c r="H306" s="46">
        <f t="shared" si="29"/>
        <v>837.6988830779993</v>
      </c>
    </row>
    <row r="307" spans="2:8" ht="15">
      <c r="B307" s="43">
        <f>+IF(MAX(B$17:B306)=$D$9,"",B306+1)</f>
        <v>290</v>
      </c>
      <c r="C307" s="44">
        <f t="shared" si="28"/>
        <v>52535.373907380024</v>
      </c>
      <c r="D307" s="47">
        <f t="shared" si="24"/>
        <v>669.6588830779993</v>
      </c>
      <c r="E307" s="46">
        <f t="shared" si="25"/>
        <v>168.04</v>
      </c>
      <c r="F307" s="46">
        <f t="shared" si="26"/>
        <v>837.6988830779993</v>
      </c>
      <c r="G307" s="46">
        <f t="shared" si="27"/>
        <v>0</v>
      </c>
      <c r="H307" s="46">
        <f t="shared" si="29"/>
        <v>837.6988830779993</v>
      </c>
    </row>
    <row r="308" spans="2:8" ht="15">
      <c r="B308" s="43">
        <f>+IF(MAX(B$17:B307)=$D$9,"",B307+1)</f>
        <v>291</v>
      </c>
      <c r="C308" s="44">
        <f t="shared" si="28"/>
        <v>51863.59502430203</v>
      </c>
      <c r="D308" s="47">
        <f t="shared" si="24"/>
        <v>671.7788830779994</v>
      </c>
      <c r="E308" s="46">
        <f t="shared" si="25"/>
        <v>165.92</v>
      </c>
      <c r="F308" s="46">
        <f t="shared" si="26"/>
        <v>837.6988830779993</v>
      </c>
      <c r="G308" s="46">
        <f t="shared" si="27"/>
        <v>0</v>
      </c>
      <c r="H308" s="46">
        <f t="shared" si="29"/>
        <v>837.6988830779993</v>
      </c>
    </row>
    <row r="309" spans="2:8" ht="15">
      <c r="B309" s="43">
        <f>+IF(MAX(B$17:B308)=$D$9,"",B308+1)</f>
        <v>292</v>
      </c>
      <c r="C309" s="44">
        <f t="shared" si="28"/>
        <v>51189.69614122403</v>
      </c>
      <c r="D309" s="47">
        <f t="shared" si="24"/>
        <v>673.8988830779992</v>
      </c>
      <c r="E309" s="46">
        <f t="shared" si="25"/>
        <v>163.8</v>
      </c>
      <c r="F309" s="46">
        <f t="shared" si="26"/>
        <v>837.6988830779993</v>
      </c>
      <c r="G309" s="46">
        <f t="shared" si="27"/>
        <v>0</v>
      </c>
      <c r="H309" s="46">
        <f t="shared" si="29"/>
        <v>837.6988830779993</v>
      </c>
    </row>
    <row r="310" spans="2:8" ht="15">
      <c r="B310" s="43">
        <f>+IF(MAX(B$17:B309)=$D$9,"",B309+1)</f>
        <v>293</v>
      </c>
      <c r="C310" s="44">
        <f t="shared" si="28"/>
        <v>50513.66725814603</v>
      </c>
      <c r="D310" s="47">
        <f t="shared" si="24"/>
        <v>676.0288830779994</v>
      </c>
      <c r="E310" s="46">
        <f t="shared" si="25"/>
        <v>161.67</v>
      </c>
      <c r="F310" s="46">
        <f t="shared" si="26"/>
        <v>837.6988830779993</v>
      </c>
      <c r="G310" s="46">
        <f t="shared" si="27"/>
        <v>0</v>
      </c>
      <c r="H310" s="46">
        <f t="shared" si="29"/>
        <v>837.6988830779993</v>
      </c>
    </row>
    <row r="311" spans="2:8" ht="15">
      <c r="B311" s="43">
        <f>+IF(MAX(B$17:B310)=$D$9,"",B310+1)</f>
        <v>294</v>
      </c>
      <c r="C311" s="44">
        <f t="shared" si="28"/>
        <v>49835.50837506803</v>
      </c>
      <c r="D311" s="47">
        <f t="shared" si="24"/>
        <v>678.1588830779993</v>
      </c>
      <c r="E311" s="46">
        <f t="shared" si="25"/>
        <v>159.54</v>
      </c>
      <c r="F311" s="46">
        <f t="shared" si="26"/>
        <v>837.6988830779993</v>
      </c>
      <c r="G311" s="46">
        <f t="shared" si="27"/>
        <v>0</v>
      </c>
      <c r="H311" s="46">
        <f t="shared" si="29"/>
        <v>837.6988830779993</v>
      </c>
    </row>
    <row r="312" spans="2:8" ht="15">
      <c r="B312" s="43">
        <f>+IF(MAX(B$17:B311)=$D$9,"",B311+1)</f>
        <v>295</v>
      </c>
      <c r="C312" s="44">
        <f t="shared" si="28"/>
        <v>49155.20949199003</v>
      </c>
      <c r="D312" s="47">
        <f t="shared" si="24"/>
        <v>680.2988830779993</v>
      </c>
      <c r="E312" s="46">
        <f t="shared" si="25"/>
        <v>157.4</v>
      </c>
      <c r="F312" s="46">
        <f t="shared" si="26"/>
        <v>837.6988830779993</v>
      </c>
      <c r="G312" s="46">
        <f t="shared" si="27"/>
        <v>0</v>
      </c>
      <c r="H312" s="46">
        <f t="shared" si="29"/>
        <v>837.6988830779993</v>
      </c>
    </row>
    <row r="313" spans="2:8" ht="15">
      <c r="B313" s="43">
        <f>+IF(MAX(B$17:B312)=$D$9,"",B312+1)</f>
        <v>296</v>
      </c>
      <c r="C313" s="44">
        <f t="shared" si="28"/>
        <v>48472.76060891202</v>
      </c>
      <c r="D313" s="47">
        <f t="shared" si="24"/>
        <v>682.4488830779993</v>
      </c>
      <c r="E313" s="46">
        <f t="shared" si="25"/>
        <v>155.25</v>
      </c>
      <c r="F313" s="46">
        <f t="shared" si="26"/>
        <v>837.6988830779993</v>
      </c>
      <c r="G313" s="46">
        <f t="shared" si="27"/>
        <v>0</v>
      </c>
      <c r="H313" s="46">
        <f t="shared" si="29"/>
        <v>837.6988830779993</v>
      </c>
    </row>
    <row r="314" spans="2:8" ht="15">
      <c r="B314" s="43">
        <f>+IF(MAX(B$17:B313)=$D$9,"",B313+1)</f>
        <v>297</v>
      </c>
      <c r="C314" s="44">
        <f t="shared" si="28"/>
        <v>47788.151725834025</v>
      </c>
      <c r="D314" s="47">
        <f aca="true" t="shared" si="30" ref="D314:D377">+IF(B314="","",IF(B314&gt;$D$9,0,IF(B314=$D$9,C313,IF($D$962="francese",F314-E314,$C$17/$D$9))))</f>
        <v>684.6088830779993</v>
      </c>
      <c r="E314" s="46">
        <f aca="true" t="shared" si="31" ref="E314:E377">+IF(B314="","",ROUND(C313*$D$10/$D$8,2))</f>
        <v>153.09</v>
      </c>
      <c r="F314" s="46">
        <f aca="true" t="shared" si="32" ref="F314:F377">IF(B314="","",IF(B314&gt;$D$9,0,IF($D$962="francese",-PMT($D$10/$D$8,$D$9,$C$17,0,0),D314+E314)))</f>
        <v>837.6988830779993</v>
      </c>
      <c r="G314" s="46">
        <f aca="true" t="shared" si="33" ref="G314:G377">+IF(B314="","",IF(B314&gt;$D$9,0,$D$11))</f>
        <v>0</v>
      </c>
      <c r="H314" s="46">
        <f t="shared" si="29"/>
        <v>837.6988830779993</v>
      </c>
    </row>
    <row r="315" spans="2:8" ht="15">
      <c r="B315" s="43">
        <f>+IF(MAX(B$17:B314)=$D$9,"",B314+1)</f>
        <v>298</v>
      </c>
      <c r="C315" s="44">
        <f aca="true" t="shared" si="34" ref="C315:C378">+IF(B315="","",C314-D315)</f>
        <v>47101.38284275602</v>
      </c>
      <c r="D315" s="47">
        <f t="shared" si="30"/>
        <v>686.7688830779994</v>
      </c>
      <c r="E315" s="46">
        <f t="shared" si="31"/>
        <v>150.93</v>
      </c>
      <c r="F315" s="46">
        <f t="shared" si="32"/>
        <v>837.6988830779993</v>
      </c>
      <c r="G315" s="46">
        <f t="shared" si="33"/>
        <v>0</v>
      </c>
      <c r="H315" s="46">
        <f t="shared" si="29"/>
        <v>837.6988830779993</v>
      </c>
    </row>
    <row r="316" spans="2:8" ht="15">
      <c r="B316" s="43">
        <f>+IF(MAX(B$17:B315)=$D$9,"",B315+1)</f>
        <v>299</v>
      </c>
      <c r="C316" s="44">
        <f t="shared" si="34"/>
        <v>46412.44395967802</v>
      </c>
      <c r="D316" s="47">
        <f t="shared" si="30"/>
        <v>688.9388830779993</v>
      </c>
      <c r="E316" s="46">
        <f t="shared" si="31"/>
        <v>148.76</v>
      </c>
      <c r="F316" s="46">
        <f t="shared" si="32"/>
        <v>837.6988830779993</v>
      </c>
      <c r="G316" s="46">
        <f t="shared" si="33"/>
        <v>0</v>
      </c>
      <c r="H316" s="46">
        <f t="shared" si="29"/>
        <v>837.6988830779993</v>
      </c>
    </row>
    <row r="317" spans="2:8" ht="15">
      <c r="B317" s="43">
        <f>+IF(MAX(B$17:B316)=$D$9,"",B316+1)</f>
        <v>300</v>
      </c>
      <c r="C317" s="44">
        <f t="shared" si="34"/>
        <v>45721.33507660002</v>
      </c>
      <c r="D317" s="47">
        <f t="shared" si="30"/>
        <v>691.1088830779993</v>
      </c>
      <c r="E317" s="46">
        <f t="shared" si="31"/>
        <v>146.59</v>
      </c>
      <c r="F317" s="46">
        <f t="shared" si="32"/>
        <v>837.6988830779993</v>
      </c>
      <c r="G317" s="46">
        <f t="shared" si="33"/>
        <v>0</v>
      </c>
      <c r="H317" s="46">
        <f t="shared" si="29"/>
        <v>837.6988830779993</v>
      </c>
    </row>
    <row r="318" spans="2:8" ht="15">
      <c r="B318" s="43">
        <f>+IF(MAX(B$17:B317)=$D$9,"",B317+1)</f>
        <v>301</v>
      </c>
      <c r="C318" s="44">
        <f t="shared" si="34"/>
        <v>45028.03619352202</v>
      </c>
      <c r="D318" s="47">
        <f t="shared" si="30"/>
        <v>693.2988830779993</v>
      </c>
      <c r="E318" s="46">
        <f t="shared" si="31"/>
        <v>144.4</v>
      </c>
      <c r="F318" s="46">
        <f t="shared" si="32"/>
        <v>837.6988830779993</v>
      </c>
      <c r="G318" s="46">
        <f t="shared" si="33"/>
        <v>0</v>
      </c>
      <c r="H318" s="46">
        <f t="shared" si="29"/>
        <v>837.6988830779993</v>
      </c>
    </row>
    <row r="319" spans="2:8" ht="15">
      <c r="B319" s="43">
        <f>+IF(MAX(B$17:B318)=$D$9,"",B318+1)</f>
        <v>302</v>
      </c>
      <c r="C319" s="44">
        <f t="shared" si="34"/>
        <v>44332.547310444024</v>
      </c>
      <c r="D319" s="47">
        <f t="shared" si="30"/>
        <v>695.4888830779993</v>
      </c>
      <c r="E319" s="46">
        <f t="shared" si="31"/>
        <v>142.21</v>
      </c>
      <c r="F319" s="46">
        <f t="shared" si="32"/>
        <v>837.6988830779993</v>
      </c>
      <c r="G319" s="46">
        <f t="shared" si="33"/>
        <v>0</v>
      </c>
      <c r="H319" s="46">
        <f t="shared" si="29"/>
        <v>837.6988830779993</v>
      </c>
    </row>
    <row r="320" spans="2:8" ht="15">
      <c r="B320" s="43">
        <f>+IF(MAX(B$17:B319)=$D$9,"",B319+1)</f>
        <v>303</v>
      </c>
      <c r="C320" s="44">
        <f t="shared" si="34"/>
        <v>43634.868427366026</v>
      </c>
      <c r="D320" s="47">
        <f t="shared" si="30"/>
        <v>697.6788830779993</v>
      </c>
      <c r="E320" s="46">
        <f t="shared" si="31"/>
        <v>140.02</v>
      </c>
      <c r="F320" s="46">
        <f t="shared" si="32"/>
        <v>837.6988830779993</v>
      </c>
      <c r="G320" s="46">
        <f t="shared" si="33"/>
        <v>0</v>
      </c>
      <c r="H320" s="46">
        <f t="shared" si="29"/>
        <v>837.6988830779993</v>
      </c>
    </row>
    <row r="321" spans="2:8" ht="15">
      <c r="B321" s="43">
        <f>+IF(MAX(B$17:B320)=$D$9,"",B320+1)</f>
        <v>304</v>
      </c>
      <c r="C321" s="44">
        <f t="shared" si="34"/>
        <v>42934.97954428803</v>
      </c>
      <c r="D321" s="47">
        <f t="shared" si="30"/>
        <v>699.8888830779993</v>
      </c>
      <c r="E321" s="46">
        <f t="shared" si="31"/>
        <v>137.81</v>
      </c>
      <c r="F321" s="46">
        <f t="shared" si="32"/>
        <v>837.6988830779993</v>
      </c>
      <c r="G321" s="46">
        <f t="shared" si="33"/>
        <v>0</v>
      </c>
      <c r="H321" s="46">
        <f t="shared" si="29"/>
        <v>837.6988830779993</v>
      </c>
    </row>
    <row r="322" spans="2:8" ht="15">
      <c r="B322" s="43">
        <f>+IF(MAX(B$17:B321)=$D$9,"",B321+1)</f>
        <v>305</v>
      </c>
      <c r="C322" s="44">
        <f t="shared" si="34"/>
        <v>42232.88066121003</v>
      </c>
      <c r="D322" s="47">
        <f t="shared" si="30"/>
        <v>702.0988830779993</v>
      </c>
      <c r="E322" s="46">
        <f t="shared" si="31"/>
        <v>135.6</v>
      </c>
      <c r="F322" s="46">
        <f t="shared" si="32"/>
        <v>837.6988830779993</v>
      </c>
      <c r="G322" s="46">
        <f t="shared" si="33"/>
        <v>0</v>
      </c>
      <c r="H322" s="46">
        <f t="shared" si="29"/>
        <v>837.6988830779993</v>
      </c>
    </row>
    <row r="323" spans="2:8" ht="15">
      <c r="B323" s="43">
        <f>+IF(MAX(B$17:B322)=$D$9,"",B322+1)</f>
        <v>306</v>
      </c>
      <c r="C323" s="44">
        <f t="shared" si="34"/>
        <v>41528.571778132035</v>
      </c>
      <c r="D323" s="47">
        <f t="shared" si="30"/>
        <v>704.3088830779993</v>
      </c>
      <c r="E323" s="46">
        <f t="shared" si="31"/>
        <v>133.39</v>
      </c>
      <c r="F323" s="46">
        <f t="shared" si="32"/>
        <v>837.6988830779993</v>
      </c>
      <c r="G323" s="46">
        <f t="shared" si="33"/>
        <v>0</v>
      </c>
      <c r="H323" s="46">
        <f t="shared" si="29"/>
        <v>837.6988830779993</v>
      </c>
    </row>
    <row r="324" spans="2:8" ht="15">
      <c r="B324" s="43">
        <f>+IF(MAX(B$17:B323)=$D$9,"",B323+1)</f>
        <v>307</v>
      </c>
      <c r="C324" s="44">
        <f t="shared" si="34"/>
        <v>40822.032895054035</v>
      </c>
      <c r="D324" s="47">
        <f t="shared" si="30"/>
        <v>706.5388830779993</v>
      </c>
      <c r="E324" s="46">
        <f t="shared" si="31"/>
        <v>131.16</v>
      </c>
      <c r="F324" s="46">
        <f t="shared" si="32"/>
        <v>837.6988830779993</v>
      </c>
      <c r="G324" s="46">
        <f t="shared" si="33"/>
        <v>0</v>
      </c>
      <c r="H324" s="46">
        <f t="shared" si="29"/>
        <v>837.6988830779993</v>
      </c>
    </row>
    <row r="325" spans="2:8" ht="15">
      <c r="B325" s="43">
        <f>+IF(MAX(B$17:B324)=$D$9,"",B324+1)</f>
        <v>308</v>
      </c>
      <c r="C325" s="44">
        <f t="shared" si="34"/>
        <v>40113.26401197603</v>
      </c>
      <c r="D325" s="47">
        <f t="shared" si="30"/>
        <v>708.7688830779994</v>
      </c>
      <c r="E325" s="46">
        <f t="shared" si="31"/>
        <v>128.93</v>
      </c>
      <c r="F325" s="46">
        <f t="shared" si="32"/>
        <v>837.6988830779993</v>
      </c>
      <c r="G325" s="46">
        <f t="shared" si="33"/>
        <v>0</v>
      </c>
      <c r="H325" s="46">
        <f t="shared" si="29"/>
        <v>837.6988830779993</v>
      </c>
    </row>
    <row r="326" spans="2:8" ht="15">
      <c r="B326" s="43">
        <f>+IF(MAX(B$17:B325)=$D$9,"",B325+1)</f>
        <v>309</v>
      </c>
      <c r="C326" s="44">
        <f t="shared" si="34"/>
        <v>39402.25512889803</v>
      </c>
      <c r="D326" s="47">
        <f t="shared" si="30"/>
        <v>711.0088830779994</v>
      </c>
      <c r="E326" s="46">
        <f t="shared" si="31"/>
        <v>126.69</v>
      </c>
      <c r="F326" s="46">
        <f t="shared" si="32"/>
        <v>837.6988830779993</v>
      </c>
      <c r="G326" s="46">
        <f t="shared" si="33"/>
        <v>0</v>
      </c>
      <c r="H326" s="46">
        <f t="shared" si="29"/>
        <v>837.6988830779993</v>
      </c>
    </row>
    <row r="327" spans="2:8" ht="15">
      <c r="B327" s="43">
        <f>+IF(MAX(B$17:B326)=$D$9,"",B326+1)</f>
        <v>310</v>
      </c>
      <c r="C327" s="44">
        <f t="shared" si="34"/>
        <v>38689.006245820034</v>
      </c>
      <c r="D327" s="47">
        <f t="shared" si="30"/>
        <v>713.2488830779993</v>
      </c>
      <c r="E327" s="46">
        <f t="shared" si="31"/>
        <v>124.45</v>
      </c>
      <c r="F327" s="46">
        <f t="shared" si="32"/>
        <v>837.6988830779993</v>
      </c>
      <c r="G327" s="46">
        <f t="shared" si="33"/>
        <v>0</v>
      </c>
      <c r="H327" s="46">
        <f t="shared" si="29"/>
        <v>837.6988830779993</v>
      </c>
    </row>
    <row r="328" spans="2:8" ht="15">
      <c r="B328" s="43">
        <f>+IF(MAX(B$17:B327)=$D$9,"",B327+1)</f>
        <v>311</v>
      </c>
      <c r="C328" s="44">
        <f t="shared" si="34"/>
        <v>37973.49736274203</v>
      </c>
      <c r="D328" s="47">
        <f t="shared" si="30"/>
        <v>715.5088830779994</v>
      </c>
      <c r="E328" s="46">
        <f t="shared" si="31"/>
        <v>122.19</v>
      </c>
      <c r="F328" s="46">
        <f t="shared" si="32"/>
        <v>837.6988830779993</v>
      </c>
      <c r="G328" s="46">
        <f t="shared" si="33"/>
        <v>0</v>
      </c>
      <c r="H328" s="46">
        <f t="shared" si="29"/>
        <v>837.6988830779993</v>
      </c>
    </row>
    <row r="329" spans="2:8" ht="15">
      <c r="B329" s="43">
        <f>+IF(MAX(B$17:B328)=$D$9,"",B328+1)</f>
        <v>312</v>
      </c>
      <c r="C329" s="44">
        <f t="shared" si="34"/>
        <v>37255.72847966403</v>
      </c>
      <c r="D329" s="47">
        <f t="shared" si="30"/>
        <v>717.7688830779994</v>
      </c>
      <c r="E329" s="46">
        <f t="shared" si="31"/>
        <v>119.93</v>
      </c>
      <c r="F329" s="46">
        <f t="shared" si="32"/>
        <v>837.6988830779993</v>
      </c>
      <c r="G329" s="46">
        <f t="shared" si="33"/>
        <v>0</v>
      </c>
      <c r="H329" s="46">
        <f t="shared" si="29"/>
        <v>837.6988830779993</v>
      </c>
    </row>
    <row r="330" spans="2:8" ht="15">
      <c r="B330" s="43">
        <f>+IF(MAX(B$17:B329)=$D$9,"",B329+1)</f>
        <v>313</v>
      </c>
      <c r="C330" s="44">
        <f t="shared" si="34"/>
        <v>36535.69959658603</v>
      </c>
      <c r="D330" s="47">
        <f t="shared" si="30"/>
        <v>720.0288830779994</v>
      </c>
      <c r="E330" s="46">
        <f t="shared" si="31"/>
        <v>117.67</v>
      </c>
      <c r="F330" s="46">
        <f t="shared" si="32"/>
        <v>837.6988830779993</v>
      </c>
      <c r="G330" s="46">
        <f t="shared" si="33"/>
        <v>0</v>
      </c>
      <c r="H330" s="46">
        <f t="shared" si="29"/>
        <v>837.6988830779993</v>
      </c>
    </row>
    <row r="331" spans="2:8" ht="15">
      <c r="B331" s="43">
        <f>+IF(MAX(B$17:B330)=$D$9,"",B330+1)</f>
        <v>314</v>
      </c>
      <c r="C331" s="44">
        <f t="shared" si="34"/>
        <v>35813.39071350804</v>
      </c>
      <c r="D331" s="47">
        <f t="shared" si="30"/>
        <v>722.3088830779993</v>
      </c>
      <c r="E331" s="46">
        <f t="shared" si="31"/>
        <v>115.39</v>
      </c>
      <c r="F331" s="46">
        <f t="shared" si="32"/>
        <v>837.6988830779993</v>
      </c>
      <c r="G331" s="46">
        <f t="shared" si="33"/>
        <v>0</v>
      </c>
      <c r="H331" s="46">
        <f t="shared" si="29"/>
        <v>837.6988830779993</v>
      </c>
    </row>
    <row r="332" spans="2:8" ht="15">
      <c r="B332" s="43">
        <f>+IF(MAX(B$17:B331)=$D$9,"",B331+1)</f>
        <v>315</v>
      </c>
      <c r="C332" s="44">
        <f t="shared" si="34"/>
        <v>35088.801830430035</v>
      </c>
      <c r="D332" s="47">
        <f t="shared" si="30"/>
        <v>724.5888830779993</v>
      </c>
      <c r="E332" s="46">
        <f t="shared" si="31"/>
        <v>113.11</v>
      </c>
      <c r="F332" s="46">
        <f t="shared" si="32"/>
        <v>837.6988830779993</v>
      </c>
      <c r="G332" s="46">
        <f t="shared" si="33"/>
        <v>0</v>
      </c>
      <c r="H332" s="46">
        <f t="shared" si="29"/>
        <v>837.6988830779993</v>
      </c>
    </row>
    <row r="333" spans="2:8" ht="15">
      <c r="B333" s="43">
        <f>+IF(MAX(B$17:B332)=$D$9,"",B332+1)</f>
        <v>316</v>
      </c>
      <c r="C333" s="44">
        <f t="shared" si="34"/>
        <v>34361.92294735204</v>
      </c>
      <c r="D333" s="47">
        <f t="shared" si="30"/>
        <v>726.8788830779993</v>
      </c>
      <c r="E333" s="46">
        <f t="shared" si="31"/>
        <v>110.82</v>
      </c>
      <c r="F333" s="46">
        <f t="shared" si="32"/>
        <v>837.6988830779993</v>
      </c>
      <c r="G333" s="46">
        <f t="shared" si="33"/>
        <v>0</v>
      </c>
      <c r="H333" s="46">
        <f t="shared" si="29"/>
        <v>837.6988830779993</v>
      </c>
    </row>
    <row r="334" spans="2:8" ht="15">
      <c r="B334" s="43">
        <f>+IF(MAX(B$17:B333)=$D$9,"",B333+1)</f>
        <v>317</v>
      </c>
      <c r="C334" s="44">
        <f t="shared" si="34"/>
        <v>33632.75406427404</v>
      </c>
      <c r="D334" s="47">
        <f t="shared" si="30"/>
        <v>729.1688830779993</v>
      </c>
      <c r="E334" s="46">
        <f t="shared" si="31"/>
        <v>108.53</v>
      </c>
      <c r="F334" s="46">
        <f t="shared" si="32"/>
        <v>837.6988830779993</v>
      </c>
      <c r="G334" s="46">
        <f t="shared" si="33"/>
        <v>0</v>
      </c>
      <c r="H334" s="46">
        <f t="shared" si="29"/>
        <v>837.6988830779993</v>
      </c>
    </row>
    <row r="335" spans="2:8" ht="15">
      <c r="B335" s="43">
        <f>+IF(MAX(B$17:B334)=$D$9,"",B334+1)</f>
        <v>318</v>
      </c>
      <c r="C335" s="44">
        <f t="shared" si="34"/>
        <v>32901.27518119604</v>
      </c>
      <c r="D335" s="47">
        <f t="shared" si="30"/>
        <v>731.4788830779993</v>
      </c>
      <c r="E335" s="46">
        <f t="shared" si="31"/>
        <v>106.22</v>
      </c>
      <c r="F335" s="46">
        <f t="shared" si="32"/>
        <v>837.6988830779993</v>
      </c>
      <c r="G335" s="46">
        <f t="shared" si="33"/>
        <v>0</v>
      </c>
      <c r="H335" s="46">
        <f t="shared" si="29"/>
        <v>837.6988830779993</v>
      </c>
    </row>
    <row r="336" spans="2:8" ht="15">
      <c r="B336" s="43">
        <f>+IF(MAX(B$17:B335)=$D$9,"",B335+1)</f>
        <v>319</v>
      </c>
      <c r="C336" s="44">
        <f t="shared" si="34"/>
        <v>32167.48629811804</v>
      </c>
      <c r="D336" s="47">
        <f t="shared" si="30"/>
        <v>733.7888830779993</v>
      </c>
      <c r="E336" s="46">
        <f t="shared" si="31"/>
        <v>103.91</v>
      </c>
      <c r="F336" s="46">
        <f t="shared" si="32"/>
        <v>837.6988830779993</v>
      </c>
      <c r="G336" s="46">
        <f t="shared" si="33"/>
        <v>0</v>
      </c>
      <c r="H336" s="46">
        <f t="shared" si="29"/>
        <v>837.6988830779993</v>
      </c>
    </row>
    <row r="337" spans="2:8" ht="15">
      <c r="B337" s="43">
        <f>+IF(MAX(B$17:B336)=$D$9,"",B336+1)</f>
        <v>320</v>
      </c>
      <c r="C337" s="44">
        <f t="shared" si="34"/>
        <v>31431.38741504004</v>
      </c>
      <c r="D337" s="47">
        <f t="shared" si="30"/>
        <v>736.0988830779993</v>
      </c>
      <c r="E337" s="46">
        <f t="shared" si="31"/>
        <v>101.6</v>
      </c>
      <c r="F337" s="46">
        <f t="shared" si="32"/>
        <v>837.6988830779993</v>
      </c>
      <c r="G337" s="46">
        <f t="shared" si="33"/>
        <v>0</v>
      </c>
      <c r="H337" s="46">
        <f t="shared" si="29"/>
        <v>837.6988830779993</v>
      </c>
    </row>
    <row r="338" spans="2:8" ht="15">
      <c r="B338" s="43">
        <f>+IF(MAX(B$17:B337)=$D$9,"",B337+1)</f>
        <v>321</v>
      </c>
      <c r="C338" s="44">
        <f t="shared" si="34"/>
        <v>30692.958531962042</v>
      </c>
      <c r="D338" s="47">
        <f t="shared" si="30"/>
        <v>738.4288830779993</v>
      </c>
      <c r="E338" s="46">
        <f t="shared" si="31"/>
        <v>99.27</v>
      </c>
      <c r="F338" s="46">
        <f t="shared" si="32"/>
        <v>837.6988830779993</v>
      </c>
      <c r="G338" s="46">
        <f t="shared" si="33"/>
        <v>0</v>
      </c>
      <c r="H338" s="46">
        <f t="shared" si="29"/>
        <v>837.6988830779993</v>
      </c>
    </row>
    <row r="339" spans="2:8" ht="15">
      <c r="B339" s="43">
        <f>+IF(MAX(B$17:B338)=$D$9,"",B338+1)</f>
        <v>322</v>
      </c>
      <c r="C339" s="44">
        <f t="shared" si="34"/>
        <v>29952.19964888404</v>
      </c>
      <c r="D339" s="47">
        <f t="shared" si="30"/>
        <v>740.7588830779994</v>
      </c>
      <c r="E339" s="46">
        <f t="shared" si="31"/>
        <v>96.94</v>
      </c>
      <c r="F339" s="46">
        <f t="shared" si="32"/>
        <v>837.6988830779993</v>
      </c>
      <c r="G339" s="46">
        <f t="shared" si="33"/>
        <v>0</v>
      </c>
      <c r="H339" s="46">
        <f aca="true" t="shared" si="35" ref="H339:H402">+IF(B339="","",SUM(F339:G339))</f>
        <v>837.6988830779993</v>
      </c>
    </row>
    <row r="340" spans="2:8" ht="15">
      <c r="B340" s="43">
        <f>+IF(MAX(B$17:B339)=$D$9,"",B339+1)</f>
        <v>323</v>
      </c>
      <c r="C340" s="44">
        <f t="shared" si="34"/>
        <v>29209.10076580604</v>
      </c>
      <c r="D340" s="47">
        <f t="shared" si="30"/>
        <v>743.0988830779993</v>
      </c>
      <c r="E340" s="46">
        <f t="shared" si="31"/>
        <v>94.6</v>
      </c>
      <c r="F340" s="46">
        <f t="shared" si="32"/>
        <v>837.6988830779993</v>
      </c>
      <c r="G340" s="46">
        <f t="shared" si="33"/>
        <v>0</v>
      </c>
      <c r="H340" s="46">
        <f t="shared" si="35"/>
        <v>837.6988830779993</v>
      </c>
    </row>
    <row r="341" spans="2:8" ht="15">
      <c r="B341" s="43">
        <f>+IF(MAX(B$17:B340)=$D$9,"",B340+1)</f>
        <v>324</v>
      </c>
      <c r="C341" s="44">
        <f t="shared" si="34"/>
        <v>28463.65188272804</v>
      </c>
      <c r="D341" s="47">
        <f t="shared" si="30"/>
        <v>745.4488830779993</v>
      </c>
      <c r="E341" s="46">
        <f t="shared" si="31"/>
        <v>92.25</v>
      </c>
      <c r="F341" s="46">
        <f t="shared" si="32"/>
        <v>837.6988830779993</v>
      </c>
      <c r="G341" s="46">
        <f t="shared" si="33"/>
        <v>0</v>
      </c>
      <c r="H341" s="46">
        <f t="shared" si="35"/>
        <v>837.6988830779993</v>
      </c>
    </row>
    <row r="342" spans="2:8" ht="15">
      <c r="B342" s="43">
        <f>+IF(MAX(B$17:B341)=$D$9,"",B341+1)</f>
        <v>325</v>
      </c>
      <c r="C342" s="44">
        <f t="shared" si="34"/>
        <v>27715.852999650044</v>
      </c>
      <c r="D342" s="47">
        <f t="shared" si="30"/>
        <v>747.7988830779993</v>
      </c>
      <c r="E342" s="46">
        <f t="shared" si="31"/>
        <v>89.9</v>
      </c>
      <c r="F342" s="46">
        <f t="shared" si="32"/>
        <v>837.6988830779993</v>
      </c>
      <c r="G342" s="46">
        <f t="shared" si="33"/>
        <v>0</v>
      </c>
      <c r="H342" s="46">
        <f t="shared" si="35"/>
        <v>837.6988830779993</v>
      </c>
    </row>
    <row r="343" spans="2:8" ht="15">
      <c r="B343" s="43">
        <f>+IF(MAX(B$17:B342)=$D$9,"",B342+1)</f>
        <v>326</v>
      </c>
      <c r="C343" s="44">
        <f t="shared" si="34"/>
        <v>26965.694116572045</v>
      </c>
      <c r="D343" s="47">
        <f t="shared" si="30"/>
        <v>750.1588830779993</v>
      </c>
      <c r="E343" s="46">
        <f t="shared" si="31"/>
        <v>87.54</v>
      </c>
      <c r="F343" s="46">
        <f t="shared" si="32"/>
        <v>837.6988830779993</v>
      </c>
      <c r="G343" s="46">
        <f t="shared" si="33"/>
        <v>0</v>
      </c>
      <c r="H343" s="46">
        <f t="shared" si="35"/>
        <v>837.6988830779993</v>
      </c>
    </row>
    <row r="344" spans="2:8" ht="15">
      <c r="B344" s="43">
        <f>+IF(MAX(B$17:B343)=$D$9,"",B343+1)</f>
        <v>327</v>
      </c>
      <c r="C344" s="44">
        <f t="shared" si="34"/>
        <v>26213.165233494045</v>
      </c>
      <c r="D344" s="47">
        <f t="shared" si="30"/>
        <v>752.5288830779994</v>
      </c>
      <c r="E344" s="46">
        <f t="shared" si="31"/>
        <v>85.17</v>
      </c>
      <c r="F344" s="46">
        <f t="shared" si="32"/>
        <v>837.6988830779993</v>
      </c>
      <c r="G344" s="46">
        <f t="shared" si="33"/>
        <v>0</v>
      </c>
      <c r="H344" s="46">
        <f t="shared" si="35"/>
        <v>837.6988830779993</v>
      </c>
    </row>
    <row r="345" spans="2:8" ht="15">
      <c r="B345" s="43">
        <f>+IF(MAX(B$17:B344)=$D$9,"",B344+1)</f>
        <v>328</v>
      </c>
      <c r="C345" s="44">
        <f t="shared" si="34"/>
        <v>25458.256350416046</v>
      </c>
      <c r="D345" s="47">
        <f t="shared" si="30"/>
        <v>754.9088830779993</v>
      </c>
      <c r="E345" s="46">
        <f t="shared" si="31"/>
        <v>82.79</v>
      </c>
      <c r="F345" s="46">
        <f t="shared" si="32"/>
        <v>837.6988830779993</v>
      </c>
      <c r="G345" s="46">
        <f t="shared" si="33"/>
        <v>0</v>
      </c>
      <c r="H345" s="46">
        <f t="shared" si="35"/>
        <v>837.6988830779993</v>
      </c>
    </row>
    <row r="346" spans="2:8" ht="15">
      <c r="B346" s="43">
        <f>+IF(MAX(B$17:B345)=$D$9,"",B345+1)</f>
        <v>329</v>
      </c>
      <c r="C346" s="44">
        <f t="shared" si="34"/>
        <v>24700.967467338047</v>
      </c>
      <c r="D346" s="47">
        <f t="shared" si="30"/>
        <v>757.2888830779993</v>
      </c>
      <c r="E346" s="46">
        <f t="shared" si="31"/>
        <v>80.41</v>
      </c>
      <c r="F346" s="46">
        <f t="shared" si="32"/>
        <v>837.6988830779993</v>
      </c>
      <c r="G346" s="46">
        <f t="shared" si="33"/>
        <v>0</v>
      </c>
      <c r="H346" s="46">
        <f t="shared" si="35"/>
        <v>837.6988830779993</v>
      </c>
    </row>
    <row r="347" spans="2:8" ht="15">
      <c r="B347" s="43">
        <f>+IF(MAX(B$17:B346)=$D$9,"",B346+1)</f>
        <v>330</v>
      </c>
      <c r="C347" s="44">
        <f t="shared" si="34"/>
        <v>23941.278584260046</v>
      </c>
      <c r="D347" s="47">
        <f t="shared" si="30"/>
        <v>759.6888830779993</v>
      </c>
      <c r="E347" s="46">
        <f t="shared" si="31"/>
        <v>78.01</v>
      </c>
      <c r="F347" s="46">
        <f t="shared" si="32"/>
        <v>837.6988830779993</v>
      </c>
      <c r="G347" s="46">
        <f t="shared" si="33"/>
        <v>0</v>
      </c>
      <c r="H347" s="46">
        <f t="shared" si="35"/>
        <v>837.6988830779993</v>
      </c>
    </row>
    <row r="348" spans="2:8" ht="15">
      <c r="B348" s="43">
        <f>+IF(MAX(B$17:B347)=$D$9,"",B347+1)</f>
        <v>331</v>
      </c>
      <c r="C348" s="44">
        <f t="shared" si="34"/>
        <v>23179.189701182047</v>
      </c>
      <c r="D348" s="47">
        <f t="shared" si="30"/>
        <v>762.0888830779993</v>
      </c>
      <c r="E348" s="46">
        <f t="shared" si="31"/>
        <v>75.61</v>
      </c>
      <c r="F348" s="46">
        <f t="shared" si="32"/>
        <v>837.6988830779993</v>
      </c>
      <c r="G348" s="46">
        <f t="shared" si="33"/>
        <v>0</v>
      </c>
      <c r="H348" s="46">
        <f t="shared" si="35"/>
        <v>837.6988830779993</v>
      </c>
    </row>
    <row r="349" spans="2:8" ht="15">
      <c r="B349" s="43">
        <f>+IF(MAX(B$17:B348)=$D$9,"",B348+1)</f>
        <v>332</v>
      </c>
      <c r="C349" s="44">
        <f t="shared" si="34"/>
        <v>22414.700818104047</v>
      </c>
      <c r="D349" s="47">
        <f t="shared" si="30"/>
        <v>764.4888830779993</v>
      </c>
      <c r="E349" s="46">
        <f t="shared" si="31"/>
        <v>73.21</v>
      </c>
      <c r="F349" s="46">
        <f t="shared" si="32"/>
        <v>837.6988830779993</v>
      </c>
      <c r="G349" s="46">
        <f t="shared" si="33"/>
        <v>0</v>
      </c>
      <c r="H349" s="46">
        <f t="shared" si="35"/>
        <v>837.6988830779993</v>
      </c>
    </row>
    <row r="350" spans="2:8" ht="15">
      <c r="B350" s="43">
        <f>+IF(MAX(B$17:B349)=$D$9,"",B349+1)</f>
        <v>333</v>
      </c>
      <c r="C350" s="44">
        <f t="shared" si="34"/>
        <v>21647.79193502605</v>
      </c>
      <c r="D350" s="47">
        <f t="shared" si="30"/>
        <v>766.9088830779993</v>
      </c>
      <c r="E350" s="46">
        <f t="shared" si="31"/>
        <v>70.79</v>
      </c>
      <c r="F350" s="46">
        <f t="shared" si="32"/>
        <v>837.6988830779993</v>
      </c>
      <c r="G350" s="46">
        <f t="shared" si="33"/>
        <v>0</v>
      </c>
      <c r="H350" s="46">
        <f t="shared" si="35"/>
        <v>837.6988830779993</v>
      </c>
    </row>
    <row r="351" spans="2:8" ht="15">
      <c r="B351" s="43">
        <f>+IF(MAX(B$17:B350)=$D$9,"",B350+1)</f>
        <v>334</v>
      </c>
      <c r="C351" s="44">
        <f t="shared" si="34"/>
        <v>20878.46305194805</v>
      </c>
      <c r="D351" s="47">
        <f t="shared" si="30"/>
        <v>769.3288830779993</v>
      </c>
      <c r="E351" s="46">
        <f t="shared" si="31"/>
        <v>68.37</v>
      </c>
      <c r="F351" s="46">
        <f t="shared" si="32"/>
        <v>837.6988830779993</v>
      </c>
      <c r="G351" s="46">
        <f t="shared" si="33"/>
        <v>0</v>
      </c>
      <c r="H351" s="46">
        <f t="shared" si="35"/>
        <v>837.6988830779993</v>
      </c>
    </row>
    <row r="352" spans="2:8" ht="15">
      <c r="B352" s="43">
        <f>+IF(MAX(B$17:B351)=$D$9,"",B351+1)</f>
        <v>335</v>
      </c>
      <c r="C352" s="44">
        <f t="shared" si="34"/>
        <v>20106.70416887005</v>
      </c>
      <c r="D352" s="47">
        <f t="shared" si="30"/>
        <v>771.7588830779994</v>
      </c>
      <c r="E352" s="46">
        <f t="shared" si="31"/>
        <v>65.94</v>
      </c>
      <c r="F352" s="46">
        <f t="shared" si="32"/>
        <v>837.6988830779993</v>
      </c>
      <c r="G352" s="46">
        <f t="shared" si="33"/>
        <v>0</v>
      </c>
      <c r="H352" s="46">
        <f t="shared" si="35"/>
        <v>837.6988830779993</v>
      </c>
    </row>
    <row r="353" spans="2:8" ht="15">
      <c r="B353" s="43">
        <f>+IF(MAX(B$17:B352)=$D$9,"",B352+1)</f>
        <v>336</v>
      </c>
      <c r="C353" s="44">
        <f t="shared" si="34"/>
        <v>19332.50528579205</v>
      </c>
      <c r="D353" s="47">
        <f t="shared" si="30"/>
        <v>774.1988830779993</v>
      </c>
      <c r="E353" s="46">
        <f t="shared" si="31"/>
        <v>63.5</v>
      </c>
      <c r="F353" s="46">
        <f t="shared" si="32"/>
        <v>837.6988830779993</v>
      </c>
      <c r="G353" s="46">
        <f t="shared" si="33"/>
        <v>0</v>
      </c>
      <c r="H353" s="46">
        <f t="shared" si="35"/>
        <v>837.6988830779993</v>
      </c>
    </row>
    <row r="354" spans="2:8" ht="15">
      <c r="B354" s="43">
        <f>+IF(MAX(B$17:B353)=$D$9,"",B353+1)</f>
        <v>337</v>
      </c>
      <c r="C354" s="44">
        <f t="shared" si="34"/>
        <v>18555.86640271405</v>
      </c>
      <c r="D354" s="47">
        <f t="shared" si="30"/>
        <v>776.6388830779993</v>
      </c>
      <c r="E354" s="46">
        <f t="shared" si="31"/>
        <v>61.06</v>
      </c>
      <c r="F354" s="46">
        <f t="shared" si="32"/>
        <v>837.6988830779993</v>
      </c>
      <c r="G354" s="46">
        <f t="shared" si="33"/>
        <v>0</v>
      </c>
      <c r="H354" s="46">
        <f t="shared" si="35"/>
        <v>837.6988830779993</v>
      </c>
    </row>
    <row r="355" spans="2:8" ht="15">
      <c r="B355" s="43">
        <f>+IF(MAX(B$17:B354)=$D$9,"",B354+1)</f>
        <v>338</v>
      </c>
      <c r="C355" s="44">
        <f t="shared" si="34"/>
        <v>17776.777519636053</v>
      </c>
      <c r="D355" s="47">
        <f t="shared" si="30"/>
        <v>779.0888830779993</v>
      </c>
      <c r="E355" s="46">
        <f t="shared" si="31"/>
        <v>58.61</v>
      </c>
      <c r="F355" s="46">
        <f t="shared" si="32"/>
        <v>837.6988830779993</v>
      </c>
      <c r="G355" s="46">
        <f t="shared" si="33"/>
        <v>0</v>
      </c>
      <c r="H355" s="46">
        <f t="shared" si="35"/>
        <v>837.6988830779993</v>
      </c>
    </row>
    <row r="356" spans="2:8" ht="15">
      <c r="B356" s="43">
        <f>+IF(MAX(B$17:B355)=$D$9,"",B355+1)</f>
        <v>339</v>
      </c>
      <c r="C356" s="44">
        <f t="shared" si="34"/>
        <v>16995.218636558053</v>
      </c>
      <c r="D356" s="47">
        <f t="shared" si="30"/>
        <v>781.5588830779993</v>
      </c>
      <c r="E356" s="46">
        <f t="shared" si="31"/>
        <v>56.14</v>
      </c>
      <c r="F356" s="46">
        <f t="shared" si="32"/>
        <v>837.6988830779993</v>
      </c>
      <c r="G356" s="46">
        <f t="shared" si="33"/>
        <v>0</v>
      </c>
      <c r="H356" s="46">
        <f t="shared" si="35"/>
        <v>837.6988830779993</v>
      </c>
    </row>
    <row r="357" spans="2:8" ht="15">
      <c r="B357" s="43">
        <f>+IF(MAX(B$17:B356)=$D$9,"",B356+1)</f>
        <v>340</v>
      </c>
      <c r="C357" s="44">
        <f t="shared" si="34"/>
        <v>16211.199753480054</v>
      </c>
      <c r="D357" s="47">
        <f t="shared" si="30"/>
        <v>784.0188830779994</v>
      </c>
      <c r="E357" s="46">
        <f t="shared" si="31"/>
        <v>53.68</v>
      </c>
      <c r="F357" s="46">
        <f t="shared" si="32"/>
        <v>837.6988830779993</v>
      </c>
      <c r="G357" s="46">
        <f t="shared" si="33"/>
        <v>0</v>
      </c>
      <c r="H357" s="46">
        <f t="shared" si="35"/>
        <v>837.6988830779993</v>
      </c>
    </row>
    <row r="358" spans="2:8" ht="15">
      <c r="B358" s="43">
        <f>+IF(MAX(B$17:B357)=$D$9,"",B357+1)</f>
        <v>341</v>
      </c>
      <c r="C358" s="44">
        <f t="shared" si="34"/>
        <v>15424.700870402055</v>
      </c>
      <c r="D358" s="47">
        <f t="shared" si="30"/>
        <v>786.4988830779993</v>
      </c>
      <c r="E358" s="46">
        <f t="shared" si="31"/>
        <v>51.2</v>
      </c>
      <c r="F358" s="46">
        <f t="shared" si="32"/>
        <v>837.6988830779993</v>
      </c>
      <c r="G358" s="46">
        <f t="shared" si="33"/>
        <v>0</v>
      </c>
      <c r="H358" s="46">
        <f t="shared" si="35"/>
        <v>837.6988830779993</v>
      </c>
    </row>
    <row r="359" spans="2:8" ht="15">
      <c r="B359" s="43">
        <f>+IF(MAX(B$17:B358)=$D$9,"",B358+1)</f>
        <v>342</v>
      </c>
      <c r="C359" s="44">
        <f t="shared" si="34"/>
        <v>14635.721987324056</v>
      </c>
      <c r="D359" s="47">
        <f t="shared" si="30"/>
        <v>788.9788830779993</v>
      </c>
      <c r="E359" s="46">
        <f t="shared" si="31"/>
        <v>48.72</v>
      </c>
      <c r="F359" s="46">
        <f t="shared" si="32"/>
        <v>837.6988830779993</v>
      </c>
      <c r="G359" s="46">
        <f t="shared" si="33"/>
        <v>0</v>
      </c>
      <c r="H359" s="46">
        <f t="shared" si="35"/>
        <v>837.6988830779993</v>
      </c>
    </row>
    <row r="360" spans="2:8" ht="15">
      <c r="B360" s="43">
        <f>+IF(MAX(B$17:B359)=$D$9,"",B359+1)</f>
        <v>343</v>
      </c>
      <c r="C360" s="44">
        <f t="shared" si="34"/>
        <v>13844.243104246056</v>
      </c>
      <c r="D360" s="47">
        <f t="shared" si="30"/>
        <v>791.4788830779993</v>
      </c>
      <c r="E360" s="46">
        <f t="shared" si="31"/>
        <v>46.22</v>
      </c>
      <c r="F360" s="46">
        <f t="shared" si="32"/>
        <v>837.6988830779993</v>
      </c>
      <c r="G360" s="46">
        <f t="shared" si="33"/>
        <v>0</v>
      </c>
      <c r="H360" s="46">
        <f t="shared" si="35"/>
        <v>837.6988830779993</v>
      </c>
    </row>
    <row r="361" spans="2:8" ht="15">
      <c r="B361" s="43">
        <f>+IF(MAX(B$17:B360)=$D$9,"",B360+1)</f>
        <v>344</v>
      </c>
      <c r="C361" s="44">
        <f t="shared" si="34"/>
        <v>13050.264221168056</v>
      </c>
      <c r="D361" s="47">
        <f t="shared" si="30"/>
        <v>793.9788830779993</v>
      </c>
      <c r="E361" s="46">
        <f t="shared" si="31"/>
        <v>43.72</v>
      </c>
      <c r="F361" s="46">
        <f t="shared" si="32"/>
        <v>837.6988830779993</v>
      </c>
      <c r="G361" s="46">
        <f t="shared" si="33"/>
        <v>0</v>
      </c>
      <c r="H361" s="46">
        <f t="shared" si="35"/>
        <v>837.6988830779993</v>
      </c>
    </row>
    <row r="362" spans="2:8" ht="15">
      <c r="B362" s="43">
        <f>+IF(MAX(B$17:B361)=$D$9,"",B361+1)</f>
        <v>345</v>
      </c>
      <c r="C362" s="44">
        <f t="shared" si="34"/>
        <v>12253.785338090056</v>
      </c>
      <c r="D362" s="47">
        <f t="shared" si="30"/>
        <v>796.4788830779993</v>
      </c>
      <c r="E362" s="46">
        <f t="shared" si="31"/>
        <v>41.22</v>
      </c>
      <c r="F362" s="46">
        <f t="shared" si="32"/>
        <v>837.6988830779993</v>
      </c>
      <c r="G362" s="46">
        <f t="shared" si="33"/>
        <v>0</v>
      </c>
      <c r="H362" s="46">
        <f t="shared" si="35"/>
        <v>837.6988830779993</v>
      </c>
    </row>
    <row r="363" spans="2:8" ht="15">
      <c r="B363" s="43">
        <f>+IF(MAX(B$17:B362)=$D$9,"",B362+1)</f>
        <v>346</v>
      </c>
      <c r="C363" s="44">
        <f t="shared" si="34"/>
        <v>11454.786455012058</v>
      </c>
      <c r="D363" s="47">
        <f t="shared" si="30"/>
        <v>798.9988830779993</v>
      </c>
      <c r="E363" s="46">
        <f t="shared" si="31"/>
        <v>38.7</v>
      </c>
      <c r="F363" s="46">
        <f t="shared" si="32"/>
        <v>837.6988830779993</v>
      </c>
      <c r="G363" s="46">
        <f t="shared" si="33"/>
        <v>0</v>
      </c>
      <c r="H363" s="46">
        <f t="shared" si="35"/>
        <v>837.6988830779993</v>
      </c>
    </row>
    <row r="364" spans="2:8" ht="15">
      <c r="B364" s="43">
        <f>+IF(MAX(B$17:B363)=$D$9,"",B363+1)</f>
        <v>347</v>
      </c>
      <c r="C364" s="44">
        <f t="shared" si="34"/>
        <v>10653.267571934059</v>
      </c>
      <c r="D364" s="47">
        <f t="shared" si="30"/>
        <v>801.5188830779994</v>
      </c>
      <c r="E364" s="46">
        <f t="shared" si="31"/>
        <v>36.18</v>
      </c>
      <c r="F364" s="46">
        <f t="shared" si="32"/>
        <v>837.6988830779993</v>
      </c>
      <c r="G364" s="46">
        <f t="shared" si="33"/>
        <v>0</v>
      </c>
      <c r="H364" s="46">
        <f t="shared" si="35"/>
        <v>837.6988830779993</v>
      </c>
    </row>
    <row r="365" spans="2:8" ht="15">
      <c r="B365" s="43">
        <f>+IF(MAX(B$17:B364)=$D$9,"",B364+1)</f>
        <v>348</v>
      </c>
      <c r="C365" s="44">
        <f t="shared" si="34"/>
        <v>9849.218688856059</v>
      </c>
      <c r="D365" s="47">
        <f t="shared" si="30"/>
        <v>804.0488830779993</v>
      </c>
      <c r="E365" s="46">
        <f t="shared" si="31"/>
        <v>33.65</v>
      </c>
      <c r="F365" s="46">
        <f t="shared" si="32"/>
        <v>837.6988830779993</v>
      </c>
      <c r="G365" s="46">
        <f t="shared" si="33"/>
        <v>0</v>
      </c>
      <c r="H365" s="46">
        <f t="shared" si="35"/>
        <v>837.6988830779993</v>
      </c>
    </row>
    <row r="366" spans="2:8" ht="15">
      <c r="B366" s="43">
        <f>+IF(MAX(B$17:B365)=$D$9,"",B365+1)</f>
        <v>349</v>
      </c>
      <c r="C366" s="44">
        <f t="shared" si="34"/>
        <v>9042.62980577806</v>
      </c>
      <c r="D366" s="47">
        <f t="shared" si="30"/>
        <v>806.5888830779993</v>
      </c>
      <c r="E366" s="46">
        <f t="shared" si="31"/>
        <v>31.11</v>
      </c>
      <c r="F366" s="46">
        <f t="shared" si="32"/>
        <v>837.6988830779993</v>
      </c>
      <c r="G366" s="46">
        <f t="shared" si="33"/>
        <v>0</v>
      </c>
      <c r="H366" s="46">
        <f t="shared" si="35"/>
        <v>837.6988830779993</v>
      </c>
    </row>
    <row r="367" spans="2:8" ht="15">
      <c r="B367" s="43">
        <f>+IF(MAX(B$17:B366)=$D$9,"",B366+1)</f>
        <v>350</v>
      </c>
      <c r="C367" s="44">
        <f t="shared" si="34"/>
        <v>8233.49092270006</v>
      </c>
      <c r="D367" s="47">
        <f t="shared" si="30"/>
        <v>809.1388830779994</v>
      </c>
      <c r="E367" s="46">
        <f t="shared" si="31"/>
        <v>28.56</v>
      </c>
      <c r="F367" s="46">
        <f t="shared" si="32"/>
        <v>837.6988830779993</v>
      </c>
      <c r="G367" s="46">
        <f t="shared" si="33"/>
        <v>0</v>
      </c>
      <c r="H367" s="46">
        <f t="shared" si="35"/>
        <v>837.6988830779993</v>
      </c>
    </row>
    <row r="368" spans="2:8" ht="15">
      <c r="B368" s="43">
        <f>+IF(MAX(B$17:B367)=$D$9,"",B367+1)</f>
        <v>351</v>
      </c>
      <c r="C368" s="44">
        <f t="shared" si="34"/>
        <v>7421.792039622062</v>
      </c>
      <c r="D368" s="47">
        <f t="shared" si="30"/>
        <v>811.6988830779993</v>
      </c>
      <c r="E368" s="46">
        <f t="shared" si="31"/>
        <v>26</v>
      </c>
      <c r="F368" s="46">
        <f t="shared" si="32"/>
        <v>837.6988830779993</v>
      </c>
      <c r="G368" s="46">
        <f t="shared" si="33"/>
        <v>0</v>
      </c>
      <c r="H368" s="46">
        <f t="shared" si="35"/>
        <v>837.6988830779993</v>
      </c>
    </row>
    <row r="369" spans="2:8" ht="15">
      <c r="B369" s="43">
        <f>+IF(MAX(B$17:B368)=$D$9,"",B368+1)</f>
        <v>352</v>
      </c>
      <c r="C369" s="44">
        <f t="shared" si="34"/>
        <v>6607.533156544062</v>
      </c>
      <c r="D369" s="47">
        <f t="shared" si="30"/>
        <v>814.2588830779993</v>
      </c>
      <c r="E369" s="46">
        <f t="shared" si="31"/>
        <v>23.44</v>
      </c>
      <c r="F369" s="46">
        <f t="shared" si="32"/>
        <v>837.6988830779993</v>
      </c>
      <c r="G369" s="46">
        <f t="shared" si="33"/>
        <v>0</v>
      </c>
      <c r="H369" s="46">
        <f t="shared" si="35"/>
        <v>837.6988830779993</v>
      </c>
    </row>
    <row r="370" spans="2:8" ht="15">
      <c r="B370" s="43">
        <f>+IF(MAX(B$17:B369)=$D$9,"",B369+1)</f>
        <v>353</v>
      </c>
      <c r="C370" s="44">
        <f t="shared" si="34"/>
        <v>5790.704273466063</v>
      </c>
      <c r="D370" s="47">
        <f t="shared" si="30"/>
        <v>816.8288830779993</v>
      </c>
      <c r="E370" s="46">
        <f t="shared" si="31"/>
        <v>20.87</v>
      </c>
      <c r="F370" s="46">
        <f t="shared" si="32"/>
        <v>837.6988830779993</v>
      </c>
      <c r="G370" s="46">
        <f t="shared" si="33"/>
        <v>0</v>
      </c>
      <c r="H370" s="46">
        <f t="shared" si="35"/>
        <v>837.6988830779993</v>
      </c>
    </row>
    <row r="371" spans="2:8" ht="15">
      <c r="B371" s="43">
        <f>+IF(MAX(B$17:B370)=$D$9,"",B370+1)</f>
        <v>354</v>
      </c>
      <c r="C371" s="44">
        <f t="shared" si="34"/>
        <v>4971.295390388063</v>
      </c>
      <c r="D371" s="47">
        <f t="shared" si="30"/>
        <v>819.4088830779993</v>
      </c>
      <c r="E371" s="46">
        <f t="shared" si="31"/>
        <v>18.29</v>
      </c>
      <c r="F371" s="46">
        <f t="shared" si="32"/>
        <v>837.6988830779993</v>
      </c>
      <c r="G371" s="46">
        <f t="shared" si="33"/>
        <v>0</v>
      </c>
      <c r="H371" s="46">
        <f t="shared" si="35"/>
        <v>837.6988830779993</v>
      </c>
    </row>
    <row r="372" spans="2:8" ht="15">
      <c r="B372" s="43">
        <f>+IF(MAX(B$17:B371)=$D$9,"",B371+1)</f>
        <v>355</v>
      </c>
      <c r="C372" s="44">
        <f t="shared" si="34"/>
        <v>4149.296507310064</v>
      </c>
      <c r="D372" s="47">
        <f t="shared" si="30"/>
        <v>821.9988830779993</v>
      </c>
      <c r="E372" s="46">
        <f t="shared" si="31"/>
        <v>15.7</v>
      </c>
      <c r="F372" s="46">
        <f t="shared" si="32"/>
        <v>837.6988830779993</v>
      </c>
      <c r="G372" s="46">
        <f t="shared" si="33"/>
        <v>0</v>
      </c>
      <c r="H372" s="46">
        <f t="shared" si="35"/>
        <v>837.6988830779993</v>
      </c>
    </row>
    <row r="373" spans="2:8" ht="15">
      <c r="B373" s="43">
        <f>+IF(MAX(B$17:B372)=$D$9,"",B372+1)</f>
        <v>356</v>
      </c>
      <c r="C373" s="44">
        <f t="shared" si="34"/>
        <v>3324.6976242320648</v>
      </c>
      <c r="D373" s="47">
        <f t="shared" si="30"/>
        <v>824.5988830779993</v>
      </c>
      <c r="E373" s="46">
        <f t="shared" si="31"/>
        <v>13.1</v>
      </c>
      <c r="F373" s="46">
        <f t="shared" si="32"/>
        <v>837.6988830779993</v>
      </c>
      <c r="G373" s="46">
        <f t="shared" si="33"/>
        <v>0</v>
      </c>
      <c r="H373" s="46">
        <f t="shared" si="35"/>
        <v>837.6988830779993</v>
      </c>
    </row>
    <row r="374" spans="2:8" ht="15">
      <c r="B374" s="43">
        <f>+IF(MAX(B$17:B373)=$D$9,"",B373+1)</f>
        <v>357</v>
      </c>
      <c r="C374" s="44">
        <f t="shared" si="34"/>
        <v>2497.4987411540656</v>
      </c>
      <c r="D374" s="47">
        <f t="shared" si="30"/>
        <v>827.1988830779993</v>
      </c>
      <c r="E374" s="46">
        <f t="shared" si="31"/>
        <v>10.5</v>
      </c>
      <c r="F374" s="46">
        <f t="shared" si="32"/>
        <v>837.6988830779993</v>
      </c>
      <c r="G374" s="46">
        <f t="shared" si="33"/>
        <v>0</v>
      </c>
      <c r="H374" s="46">
        <f t="shared" si="35"/>
        <v>837.6988830779993</v>
      </c>
    </row>
    <row r="375" spans="2:8" ht="15">
      <c r="B375" s="43">
        <f>+IF(MAX(B$17:B374)=$D$9,"",B374+1)</f>
        <v>358</v>
      </c>
      <c r="C375" s="44">
        <f t="shared" si="34"/>
        <v>1667.6898580760662</v>
      </c>
      <c r="D375" s="47">
        <f t="shared" si="30"/>
        <v>829.8088830779993</v>
      </c>
      <c r="E375" s="46">
        <f t="shared" si="31"/>
        <v>7.89</v>
      </c>
      <c r="F375" s="46">
        <f t="shared" si="32"/>
        <v>837.6988830779993</v>
      </c>
      <c r="G375" s="46">
        <f t="shared" si="33"/>
        <v>0</v>
      </c>
      <c r="H375" s="46">
        <f t="shared" si="35"/>
        <v>837.6988830779993</v>
      </c>
    </row>
    <row r="376" spans="2:8" ht="15">
      <c r="B376" s="43">
        <f>+IF(MAX(B$17:B375)=$D$9,"",B375+1)</f>
        <v>359</v>
      </c>
      <c r="C376" s="44">
        <f t="shared" si="34"/>
        <v>835.2609749980669</v>
      </c>
      <c r="D376" s="47">
        <f t="shared" si="30"/>
        <v>832.4288830779993</v>
      </c>
      <c r="E376" s="46">
        <f t="shared" si="31"/>
        <v>5.27</v>
      </c>
      <c r="F376" s="46">
        <f t="shared" si="32"/>
        <v>837.6988830779993</v>
      </c>
      <c r="G376" s="46">
        <f t="shared" si="33"/>
        <v>0</v>
      </c>
      <c r="H376" s="46">
        <f t="shared" si="35"/>
        <v>837.6988830779993</v>
      </c>
    </row>
    <row r="377" spans="2:8" ht="15">
      <c r="B377" s="43">
        <f>+IF(MAX(B$17:B376)=$D$9,"",B376+1)</f>
        <v>360</v>
      </c>
      <c r="C377" s="44">
        <f t="shared" si="34"/>
        <v>0</v>
      </c>
      <c r="D377" s="47">
        <f t="shared" si="30"/>
        <v>835.2609749980669</v>
      </c>
      <c r="E377" s="46">
        <f t="shared" si="31"/>
        <v>2.64</v>
      </c>
      <c r="F377" s="46">
        <f t="shared" si="32"/>
        <v>837.6988830779993</v>
      </c>
      <c r="G377" s="46">
        <f t="shared" si="33"/>
        <v>0</v>
      </c>
      <c r="H377" s="46">
        <f t="shared" si="35"/>
        <v>837.6988830779993</v>
      </c>
    </row>
    <row r="378" spans="2:8" ht="15">
      <c r="B378" s="43">
        <f>+IF(MAX(B$17:B377)=$D$9,"",B377+1)</f>
      </c>
      <c r="C378" s="44">
        <f t="shared" si="34"/>
      </c>
      <c r="D378" s="47">
        <f aca="true" t="shared" si="36" ref="D378:D441">+IF(B378="","",IF(B378&gt;$D$9,0,IF(B378=$D$9,C377,IF($D$962="francese",F378-E378,$C$17/$D$9))))</f>
      </c>
      <c r="E378" s="46">
        <f aca="true" t="shared" si="37" ref="E378:E441">+IF(B378="","",ROUND(C377*$D$10/$D$8,2))</f>
      </c>
      <c r="F378" s="46">
        <f aca="true" t="shared" si="38" ref="F378:F441">IF(B378="","",IF(B378&gt;$D$9,0,IF($D$962="francese",-PMT($D$10/$D$8,$D$9,$C$17,0,0),D378+E378)))</f>
      </c>
      <c r="G378" s="46">
        <f aca="true" t="shared" si="39" ref="G378:G441">+IF(B378="","",IF(B378&gt;$D$9,0,$D$11))</f>
      </c>
      <c r="H378" s="46">
        <f t="shared" si="35"/>
      </c>
    </row>
    <row r="379" spans="2:8" ht="15">
      <c r="B379" s="43">
        <f>+IF(MAX(B$17:B378)=$D$9,"",B378+1)</f>
      </c>
      <c r="C379" s="44">
        <f aca="true" t="shared" si="40" ref="C379:C442">+IF(B379="","",C378-D379)</f>
      </c>
      <c r="D379" s="47">
        <f t="shared" si="36"/>
      </c>
      <c r="E379" s="46">
        <f t="shared" si="37"/>
      </c>
      <c r="F379" s="46">
        <f t="shared" si="38"/>
      </c>
      <c r="G379" s="46">
        <f t="shared" si="39"/>
      </c>
      <c r="H379" s="46">
        <f t="shared" si="35"/>
      </c>
    </row>
    <row r="380" spans="2:8" ht="15">
      <c r="B380" s="43">
        <f>+IF(MAX(B$17:B379)=$D$9,"",B379+1)</f>
      </c>
      <c r="C380" s="44">
        <f t="shared" si="40"/>
      </c>
      <c r="D380" s="47">
        <f t="shared" si="36"/>
      </c>
      <c r="E380" s="46">
        <f t="shared" si="37"/>
      </c>
      <c r="F380" s="46">
        <f t="shared" si="38"/>
      </c>
      <c r="G380" s="46">
        <f t="shared" si="39"/>
      </c>
      <c r="H380" s="46">
        <f t="shared" si="35"/>
      </c>
    </row>
    <row r="381" spans="2:8" ht="15">
      <c r="B381" s="43">
        <f>+IF(MAX(B$17:B380)=$D$9,"",B380+1)</f>
      </c>
      <c r="C381" s="44">
        <f t="shared" si="40"/>
      </c>
      <c r="D381" s="47">
        <f t="shared" si="36"/>
      </c>
      <c r="E381" s="46">
        <f t="shared" si="37"/>
      </c>
      <c r="F381" s="46">
        <f t="shared" si="38"/>
      </c>
      <c r="G381" s="46">
        <f t="shared" si="39"/>
      </c>
      <c r="H381" s="46">
        <f t="shared" si="35"/>
      </c>
    </row>
    <row r="382" spans="2:8" ht="15">
      <c r="B382" s="43">
        <f>+IF(MAX(B$17:B381)=$D$9,"",B381+1)</f>
      </c>
      <c r="C382" s="44">
        <f t="shared" si="40"/>
      </c>
      <c r="D382" s="47">
        <f t="shared" si="36"/>
      </c>
      <c r="E382" s="46">
        <f t="shared" si="37"/>
      </c>
      <c r="F382" s="46">
        <f t="shared" si="38"/>
      </c>
      <c r="G382" s="46">
        <f t="shared" si="39"/>
      </c>
      <c r="H382" s="46">
        <f t="shared" si="35"/>
      </c>
    </row>
    <row r="383" spans="2:8" ht="15">
      <c r="B383" s="43">
        <f>+IF(MAX(B$17:B382)=$D$9,"",B382+1)</f>
      </c>
      <c r="C383" s="44">
        <f t="shared" si="40"/>
      </c>
      <c r="D383" s="47">
        <f t="shared" si="36"/>
      </c>
      <c r="E383" s="46">
        <f t="shared" si="37"/>
      </c>
      <c r="F383" s="46">
        <f t="shared" si="38"/>
      </c>
      <c r="G383" s="46">
        <f t="shared" si="39"/>
      </c>
      <c r="H383" s="46">
        <f t="shared" si="35"/>
      </c>
    </row>
    <row r="384" spans="2:8" ht="15">
      <c r="B384" s="43">
        <f>+IF(MAX(B$17:B383)=$D$9,"",B383+1)</f>
      </c>
      <c r="C384" s="44">
        <f t="shared" si="40"/>
      </c>
      <c r="D384" s="47">
        <f t="shared" si="36"/>
      </c>
      <c r="E384" s="46">
        <f t="shared" si="37"/>
      </c>
      <c r="F384" s="46">
        <f t="shared" si="38"/>
      </c>
      <c r="G384" s="46">
        <f t="shared" si="39"/>
      </c>
      <c r="H384" s="46">
        <f t="shared" si="35"/>
      </c>
    </row>
    <row r="385" spans="2:8" ht="15">
      <c r="B385" s="43">
        <f>+IF(MAX(B$17:B384)=$D$9,"",B384+1)</f>
      </c>
      <c r="C385" s="44">
        <f t="shared" si="40"/>
      </c>
      <c r="D385" s="47">
        <f t="shared" si="36"/>
      </c>
      <c r="E385" s="46">
        <f t="shared" si="37"/>
      </c>
      <c r="F385" s="46">
        <f t="shared" si="38"/>
      </c>
      <c r="G385" s="46">
        <f t="shared" si="39"/>
      </c>
      <c r="H385" s="46">
        <f t="shared" si="35"/>
      </c>
    </row>
    <row r="386" spans="2:8" ht="15">
      <c r="B386" s="43">
        <f>+IF(MAX(B$17:B385)=$D$9,"",B385+1)</f>
      </c>
      <c r="C386" s="44">
        <f t="shared" si="40"/>
      </c>
      <c r="D386" s="47">
        <f t="shared" si="36"/>
      </c>
      <c r="E386" s="46">
        <f t="shared" si="37"/>
      </c>
      <c r="F386" s="46">
        <f t="shared" si="38"/>
      </c>
      <c r="G386" s="46">
        <f t="shared" si="39"/>
      </c>
      <c r="H386" s="46">
        <f t="shared" si="35"/>
      </c>
    </row>
    <row r="387" spans="2:8" ht="15">
      <c r="B387" s="43">
        <f>+IF(MAX(B$17:B386)=$D$9,"",B386+1)</f>
      </c>
      <c r="C387" s="44">
        <f t="shared" si="40"/>
      </c>
      <c r="D387" s="47">
        <f t="shared" si="36"/>
      </c>
      <c r="E387" s="46">
        <f t="shared" si="37"/>
      </c>
      <c r="F387" s="46">
        <f t="shared" si="38"/>
      </c>
      <c r="G387" s="46">
        <f t="shared" si="39"/>
      </c>
      <c r="H387" s="46">
        <f t="shared" si="35"/>
      </c>
    </row>
    <row r="388" spans="2:8" ht="15">
      <c r="B388" s="43">
        <f>+IF(MAX(B$17:B387)=$D$9,"",B387+1)</f>
      </c>
      <c r="C388" s="44">
        <f t="shared" si="40"/>
      </c>
      <c r="D388" s="47">
        <f t="shared" si="36"/>
      </c>
      <c r="E388" s="46">
        <f t="shared" si="37"/>
      </c>
      <c r="F388" s="46">
        <f t="shared" si="38"/>
      </c>
      <c r="G388" s="46">
        <f t="shared" si="39"/>
      </c>
      <c r="H388" s="46">
        <f t="shared" si="35"/>
      </c>
    </row>
    <row r="389" spans="2:8" ht="15">
      <c r="B389" s="43">
        <f>+IF(MAX(B$17:B388)=$D$9,"",B388+1)</f>
      </c>
      <c r="C389" s="44">
        <f t="shared" si="40"/>
      </c>
      <c r="D389" s="47">
        <f t="shared" si="36"/>
      </c>
      <c r="E389" s="46">
        <f t="shared" si="37"/>
      </c>
      <c r="F389" s="46">
        <f t="shared" si="38"/>
      </c>
      <c r="G389" s="46">
        <f t="shared" si="39"/>
      </c>
      <c r="H389" s="46">
        <f t="shared" si="35"/>
      </c>
    </row>
    <row r="390" spans="2:8" ht="15">
      <c r="B390" s="43">
        <f>+IF(MAX(B$17:B389)=$D$9,"",B389+1)</f>
      </c>
      <c r="C390" s="44">
        <f t="shared" si="40"/>
      </c>
      <c r="D390" s="47">
        <f t="shared" si="36"/>
      </c>
      <c r="E390" s="46">
        <f t="shared" si="37"/>
      </c>
      <c r="F390" s="46">
        <f t="shared" si="38"/>
      </c>
      <c r="G390" s="46">
        <f t="shared" si="39"/>
      </c>
      <c r="H390" s="46">
        <f t="shared" si="35"/>
      </c>
    </row>
    <row r="391" spans="2:8" ht="15">
      <c r="B391" s="43">
        <f>+IF(MAX(B$17:B390)=$D$9,"",B390+1)</f>
      </c>
      <c r="C391" s="44">
        <f t="shared" si="40"/>
      </c>
      <c r="D391" s="47">
        <f t="shared" si="36"/>
      </c>
      <c r="E391" s="46">
        <f t="shared" si="37"/>
      </c>
      <c r="F391" s="46">
        <f t="shared" si="38"/>
      </c>
      <c r="G391" s="46">
        <f t="shared" si="39"/>
      </c>
      <c r="H391" s="46">
        <f t="shared" si="35"/>
      </c>
    </row>
    <row r="392" spans="2:8" ht="15">
      <c r="B392" s="43">
        <f>+IF(MAX(B$17:B391)=$D$9,"",B391+1)</f>
      </c>
      <c r="C392" s="44">
        <f t="shared" si="40"/>
      </c>
      <c r="D392" s="47">
        <f t="shared" si="36"/>
      </c>
      <c r="E392" s="46">
        <f t="shared" si="37"/>
      </c>
      <c r="F392" s="46">
        <f t="shared" si="38"/>
      </c>
      <c r="G392" s="46">
        <f t="shared" si="39"/>
      </c>
      <c r="H392" s="46">
        <f t="shared" si="35"/>
      </c>
    </row>
    <row r="393" spans="2:8" ht="15">
      <c r="B393" s="43">
        <f>+IF(MAX(B$17:B392)=$D$9,"",B392+1)</f>
      </c>
      <c r="C393" s="44">
        <f t="shared" si="40"/>
      </c>
      <c r="D393" s="47">
        <f t="shared" si="36"/>
      </c>
      <c r="E393" s="46">
        <f t="shared" si="37"/>
      </c>
      <c r="F393" s="46">
        <f t="shared" si="38"/>
      </c>
      <c r="G393" s="46">
        <f t="shared" si="39"/>
      </c>
      <c r="H393" s="46">
        <f t="shared" si="35"/>
      </c>
    </row>
    <row r="394" spans="2:8" ht="15">
      <c r="B394" s="43">
        <f>+IF(MAX(B$17:B393)=$D$9,"",B393+1)</f>
      </c>
      <c r="C394" s="44">
        <f t="shared" si="40"/>
      </c>
      <c r="D394" s="47">
        <f t="shared" si="36"/>
      </c>
      <c r="E394" s="46">
        <f t="shared" si="37"/>
      </c>
      <c r="F394" s="46">
        <f t="shared" si="38"/>
      </c>
      <c r="G394" s="46">
        <f t="shared" si="39"/>
      </c>
      <c r="H394" s="46">
        <f t="shared" si="35"/>
      </c>
    </row>
    <row r="395" spans="2:8" ht="15">
      <c r="B395" s="43">
        <f>+IF(MAX(B$17:B394)=$D$9,"",B394+1)</f>
      </c>
      <c r="C395" s="44">
        <f t="shared" si="40"/>
      </c>
      <c r="D395" s="47">
        <f t="shared" si="36"/>
      </c>
      <c r="E395" s="46">
        <f t="shared" si="37"/>
      </c>
      <c r="F395" s="46">
        <f t="shared" si="38"/>
      </c>
      <c r="G395" s="46">
        <f t="shared" si="39"/>
      </c>
      <c r="H395" s="46">
        <f t="shared" si="35"/>
      </c>
    </row>
    <row r="396" spans="2:8" ht="15">
      <c r="B396" s="43">
        <f>+IF(MAX(B$17:B395)=$D$9,"",B395+1)</f>
      </c>
      <c r="C396" s="44">
        <f t="shared" si="40"/>
      </c>
      <c r="D396" s="47">
        <f t="shared" si="36"/>
      </c>
      <c r="E396" s="46">
        <f t="shared" si="37"/>
      </c>
      <c r="F396" s="46">
        <f t="shared" si="38"/>
      </c>
      <c r="G396" s="46">
        <f t="shared" si="39"/>
      </c>
      <c r="H396" s="46">
        <f t="shared" si="35"/>
      </c>
    </row>
    <row r="397" spans="2:8" ht="15">
      <c r="B397" s="43">
        <f>+IF(MAX(B$17:B396)=$D$9,"",B396+1)</f>
      </c>
      <c r="C397" s="44">
        <f t="shared" si="40"/>
      </c>
      <c r="D397" s="47">
        <f t="shared" si="36"/>
      </c>
      <c r="E397" s="46">
        <f t="shared" si="37"/>
      </c>
      <c r="F397" s="46">
        <f t="shared" si="38"/>
      </c>
      <c r="G397" s="46">
        <f t="shared" si="39"/>
      </c>
      <c r="H397" s="46">
        <f t="shared" si="35"/>
      </c>
    </row>
    <row r="398" spans="2:8" ht="15">
      <c r="B398" s="43">
        <f>+IF(MAX(B$17:B397)=$D$9,"",B397+1)</f>
      </c>
      <c r="C398" s="44">
        <f t="shared" si="40"/>
      </c>
      <c r="D398" s="47">
        <f t="shared" si="36"/>
      </c>
      <c r="E398" s="46">
        <f t="shared" si="37"/>
      </c>
      <c r="F398" s="46">
        <f t="shared" si="38"/>
      </c>
      <c r="G398" s="46">
        <f t="shared" si="39"/>
      </c>
      <c r="H398" s="46">
        <f t="shared" si="35"/>
      </c>
    </row>
    <row r="399" spans="2:8" ht="15">
      <c r="B399" s="43">
        <f>+IF(MAX(B$17:B398)=$D$9,"",B398+1)</f>
      </c>
      <c r="C399" s="44">
        <f t="shared" si="40"/>
      </c>
      <c r="D399" s="47">
        <f t="shared" si="36"/>
      </c>
      <c r="E399" s="46">
        <f t="shared" si="37"/>
      </c>
      <c r="F399" s="46">
        <f t="shared" si="38"/>
      </c>
      <c r="G399" s="46">
        <f t="shared" si="39"/>
      </c>
      <c r="H399" s="46">
        <f t="shared" si="35"/>
      </c>
    </row>
    <row r="400" spans="2:8" ht="15">
      <c r="B400" s="43">
        <f>+IF(MAX(B$17:B399)=$D$9,"",B399+1)</f>
      </c>
      <c r="C400" s="44">
        <f t="shared" si="40"/>
      </c>
      <c r="D400" s="47">
        <f t="shared" si="36"/>
      </c>
      <c r="E400" s="46">
        <f t="shared" si="37"/>
      </c>
      <c r="F400" s="46">
        <f t="shared" si="38"/>
      </c>
      <c r="G400" s="46">
        <f t="shared" si="39"/>
      </c>
      <c r="H400" s="46">
        <f t="shared" si="35"/>
      </c>
    </row>
    <row r="401" spans="2:8" ht="15">
      <c r="B401" s="43">
        <f>+IF(MAX(B$17:B400)=$D$9,"",B400+1)</f>
      </c>
      <c r="C401" s="44">
        <f t="shared" si="40"/>
      </c>
      <c r="D401" s="47">
        <f t="shared" si="36"/>
      </c>
      <c r="E401" s="46">
        <f t="shared" si="37"/>
      </c>
      <c r="F401" s="46">
        <f t="shared" si="38"/>
      </c>
      <c r="G401" s="46">
        <f t="shared" si="39"/>
      </c>
      <c r="H401" s="46">
        <f t="shared" si="35"/>
      </c>
    </row>
    <row r="402" spans="2:8" ht="15">
      <c r="B402" s="43">
        <f>+IF(MAX(B$17:B401)=$D$9,"",B401+1)</f>
      </c>
      <c r="C402" s="44">
        <f t="shared" si="40"/>
      </c>
      <c r="D402" s="47">
        <f t="shared" si="36"/>
      </c>
      <c r="E402" s="46">
        <f t="shared" si="37"/>
      </c>
      <c r="F402" s="46">
        <f t="shared" si="38"/>
      </c>
      <c r="G402" s="46">
        <f t="shared" si="39"/>
      </c>
      <c r="H402" s="46">
        <f t="shared" si="35"/>
      </c>
    </row>
    <row r="403" spans="2:8" ht="15">
      <c r="B403" s="43">
        <f>+IF(MAX(B$17:B402)=$D$9,"",B402+1)</f>
      </c>
      <c r="C403" s="44">
        <f t="shared" si="40"/>
      </c>
      <c r="D403" s="47">
        <f t="shared" si="36"/>
      </c>
      <c r="E403" s="46">
        <f t="shared" si="37"/>
      </c>
      <c r="F403" s="46">
        <f t="shared" si="38"/>
      </c>
      <c r="G403" s="46">
        <f t="shared" si="39"/>
      </c>
      <c r="H403" s="46">
        <f aca="true" t="shared" si="41" ref="H403:H466">+IF(B403="","",SUM(F403:G403))</f>
      </c>
    </row>
    <row r="404" spans="2:8" ht="15">
      <c r="B404" s="43">
        <f>+IF(MAX(B$17:B403)=$D$9,"",B403+1)</f>
      </c>
      <c r="C404" s="44">
        <f t="shared" si="40"/>
      </c>
      <c r="D404" s="47">
        <f t="shared" si="36"/>
      </c>
      <c r="E404" s="46">
        <f t="shared" si="37"/>
      </c>
      <c r="F404" s="46">
        <f t="shared" si="38"/>
      </c>
      <c r="G404" s="46">
        <f t="shared" si="39"/>
      </c>
      <c r="H404" s="46">
        <f t="shared" si="41"/>
      </c>
    </row>
    <row r="405" spans="2:8" ht="15">
      <c r="B405" s="43">
        <f>+IF(MAX(B$17:B404)=$D$9,"",B404+1)</f>
      </c>
      <c r="C405" s="44">
        <f t="shared" si="40"/>
      </c>
      <c r="D405" s="47">
        <f t="shared" si="36"/>
      </c>
      <c r="E405" s="46">
        <f t="shared" si="37"/>
      </c>
      <c r="F405" s="46">
        <f t="shared" si="38"/>
      </c>
      <c r="G405" s="46">
        <f t="shared" si="39"/>
      </c>
      <c r="H405" s="46">
        <f t="shared" si="41"/>
      </c>
    </row>
    <row r="406" spans="2:8" ht="15">
      <c r="B406" s="43">
        <f>+IF(MAX(B$17:B405)=$D$9,"",B405+1)</f>
      </c>
      <c r="C406" s="44">
        <f t="shared" si="40"/>
      </c>
      <c r="D406" s="47">
        <f t="shared" si="36"/>
      </c>
      <c r="E406" s="46">
        <f t="shared" si="37"/>
      </c>
      <c r="F406" s="46">
        <f t="shared" si="38"/>
      </c>
      <c r="G406" s="46">
        <f t="shared" si="39"/>
      </c>
      <c r="H406" s="46">
        <f t="shared" si="41"/>
      </c>
    </row>
    <row r="407" spans="2:8" ht="15">
      <c r="B407" s="43">
        <f>+IF(MAX(B$17:B406)=$D$9,"",B406+1)</f>
      </c>
      <c r="C407" s="44">
        <f t="shared" si="40"/>
      </c>
      <c r="D407" s="47">
        <f t="shared" si="36"/>
      </c>
      <c r="E407" s="46">
        <f t="shared" si="37"/>
      </c>
      <c r="F407" s="46">
        <f t="shared" si="38"/>
      </c>
      <c r="G407" s="46">
        <f t="shared" si="39"/>
      </c>
      <c r="H407" s="46">
        <f t="shared" si="41"/>
      </c>
    </row>
    <row r="408" spans="2:8" ht="15">
      <c r="B408" s="43">
        <f>+IF(MAX(B$17:B407)=$D$9,"",B407+1)</f>
      </c>
      <c r="C408" s="44">
        <f t="shared" si="40"/>
      </c>
      <c r="D408" s="47">
        <f t="shared" si="36"/>
      </c>
      <c r="E408" s="46">
        <f t="shared" si="37"/>
      </c>
      <c r="F408" s="46">
        <f t="shared" si="38"/>
      </c>
      <c r="G408" s="46">
        <f t="shared" si="39"/>
      </c>
      <c r="H408" s="46">
        <f t="shared" si="41"/>
      </c>
    </row>
    <row r="409" spans="2:8" ht="15">
      <c r="B409" s="43">
        <f>+IF(MAX(B$17:B408)=$D$9,"",B408+1)</f>
      </c>
      <c r="C409" s="44">
        <f t="shared" si="40"/>
      </c>
      <c r="D409" s="47">
        <f t="shared" si="36"/>
      </c>
      <c r="E409" s="46">
        <f t="shared" si="37"/>
      </c>
      <c r="F409" s="46">
        <f t="shared" si="38"/>
      </c>
      <c r="G409" s="46">
        <f t="shared" si="39"/>
      </c>
      <c r="H409" s="46">
        <f t="shared" si="41"/>
      </c>
    </row>
    <row r="410" spans="2:8" ht="15">
      <c r="B410" s="43">
        <f>+IF(MAX(B$17:B409)=$D$9,"",B409+1)</f>
      </c>
      <c r="C410" s="44">
        <f t="shared" si="40"/>
      </c>
      <c r="D410" s="47">
        <f t="shared" si="36"/>
      </c>
      <c r="E410" s="46">
        <f t="shared" si="37"/>
      </c>
      <c r="F410" s="46">
        <f t="shared" si="38"/>
      </c>
      <c r="G410" s="46">
        <f t="shared" si="39"/>
      </c>
      <c r="H410" s="46">
        <f t="shared" si="41"/>
      </c>
    </row>
    <row r="411" spans="2:8" ht="15">
      <c r="B411" s="43">
        <f>+IF(MAX(B$17:B410)=$D$9,"",B410+1)</f>
      </c>
      <c r="C411" s="44">
        <f t="shared" si="40"/>
      </c>
      <c r="D411" s="47">
        <f t="shared" si="36"/>
      </c>
      <c r="E411" s="46">
        <f t="shared" si="37"/>
      </c>
      <c r="F411" s="46">
        <f t="shared" si="38"/>
      </c>
      <c r="G411" s="46">
        <f t="shared" si="39"/>
      </c>
      <c r="H411" s="46">
        <f t="shared" si="41"/>
      </c>
    </row>
    <row r="412" spans="2:8" ht="15">
      <c r="B412" s="43">
        <f>+IF(MAX(B$17:B411)=$D$9,"",B411+1)</f>
      </c>
      <c r="C412" s="44">
        <f t="shared" si="40"/>
      </c>
      <c r="D412" s="47">
        <f t="shared" si="36"/>
      </c>
      <c r="E412" s="46">
        <f t="shared" si="37"/>
      </c>
      <c r="F412" s="46">
        <f t="shared" si="38"/>
      </c>
      <c r="G412" s="46">
        <f t="shared" si="39"/>
      </c>
      <c r="H412" s="46">
        <f t="shared" si="41"/>
      </c>
    </row>
    <row r="413" spans="2:8" ht="15">
      <c r="B413" s="43">
        <f>+IF(MAX(B$17:B412)=$D$9,"",B412+1)</f>
      </c>
      <c r="C413" s="44">
        <f t="shared" si="40"/>
      </c>
      <c r="D413" s="47">
        <f t="shared" si="36"/>
      </c>
      <c r="E413" s="46">
        <f t="shared" si="37"/>
      </c>
      <c r="F413" s="46">
        <f t="shared" si="38"/>
      </c>
      <c r="G413" s="46">
        <f t="shared" si="39"/>
      </c>
      <c r="H413" s="46">
        <f t="shared" si="41"/>
      </c>
    </row>
    <row r="414" spans="2:8" ht="15">
      <c r="B414" s="43">
        <f>+IF(MAX(B$17:B413)=$D$9,"",B413+1)</f>
      </c>
      <c r="C414" s="44">
        <f t="shared" si="40"/>
      </c>
      <c r="D414" s="47">
        <f t="shared" si="36"/>
      </c>
      <c r="E414" s="46">
        <f t="shared" si="37"/>
      </c>
      <c r="F414" s="46">
        <f t="shared" si="38"/>
      </c>
      <c r="G414" s="46">
        <f t="shared" si="39"/>
      </c>
      <c r="H414" s="46">
        <f t="shared" si="41"/>
      </c>
    </row>
    <row r="415" spans="2:8" ht="15">
      <c r="B415" s="43">
        <f>+IF(MAX(B$17:B414)=$D$9,"",B414+1)</f>
      </c>
      <c r="C415" s="44">
        <f t="shared" si="40"/>
      </c>
      <c r="D415" s="47">
        <f t="shared" si="36"/>
      </c>
      <c r="E415" s="46">
        <f t="shared" si="37"/>
      </c>
      <c r="F415" s="46">
        <f t="shared" si="38"/>
      </c>
      <c r="G415" s="46">
        <f t="shared" si="39"/>
      </c>
      <c r="H415" s="46">
        <f t="shared" si="41"/>
      </c>
    </row>
    <row r="416" spans="2:8" ht="15">
      <c r="B416" s="43">
        <f>+IF(MAX(B$17:B415)=$D$9,"",B415+1)</f>
      </c>
      <c r="C416" s="44">
        <f t="shared" si="40"/>
      </c>
      <c r="D416" s="47">
        <f t="shared" si="36"/>
      </c>
      <c r="E416" s="46">
        <f t="shared" si="37"/>
      </c>
      <c r="F416" s="46">
        <f t="shared" si="38"/>
      </c>
      <c r="G416" s="46">
        <f t="shared" si="39"/>
      </c>
      <c r="H416" s="46">
        <f t="shared" si="41"/>
      </c>
    </row>
    <row r="417" spans="2:8" ht="15">
      <c r="B417" s="43">
        <f>+IF(MAX(B$17:B416)=$D$9,"",B416+1)</f>
      </c>
      <c r="C417" s="44">
        <f t="shared" si="40"/>
      </c>
      <c r="D417" s="47">
        <f t="shared" si="36"/>
      </c>
      <c r="E417" s="46">
        <f t="shared" si="37"/>
      </c>
      <c r="F417" s="46">
        <f t="shared" si="38"/>
      </c>
      <c r="G417" s="46">
        <f t="shared" si="39"/>
      </c>
      <c r="H417" s="46">
        <f t="shared" si="41"/>
      </c>
    </row>
    <row r="418" spans="2:8" ht="15">
      <c r="B418" s="43">
        <f>+IF(MAX(B$17:B417)=$D$9,"",B417+1)</f>
      </c>
      <c r="C418" s="44">
        <f t="shared" si="40"/>
      </c>
      <c r="D418" s="47">
        <f t="shared" si="36"/>
      </c>
      <c r="E418" s="46">
        <f t="shared" si="37"/>
      </c>
      <c r="F418" s="46">
        <f t="shared" si="38"/>
      </c>
      <c r="G418" s="46">
        <f t="shared" si="39"/>
      </c>
      <c r="H418" s="46">
        <f t="shared" si="41"/>
      </c>
    </row>
    <row r="419" spans="2:8" ht="15">
      <c r="B419" s="43">
        <f>+IF(MAX(B$17:B418)=$D$9,"",B418+1)</f>
      </c>
      <c r="C419" s="44">
        <f t="shared" si="40"/>
      </c>
      <c r="D419" s="47">
        <f t="shared" si="36"/>
      </c>
      <c r="E419" s="46">
        <f t="shared" si="37"/>
      </c>
      <c r="F419" s="46">
        <f t="shared" si="38"/>
      </c>
      <c r="G419" s="46">
        <f t="shared" si="39"/>
      </c>
      <c r="H419" s="46">
        <f t="shared" si="41"/>
      </c>
    </row>
    <row r="420" spans="2:8" ht="15">
      <c r="B420" s="43">
        <f>+IF(MAX(B$17:B419)=$D$9,"",B419+1)</f>
      </c>
      <c r="C420" s="44">
        <f t="shared" si="40"/>
      </c>
      <c r="D420" s="47">
        <f t="shared" si="36"/>
      </c>
      <c r="E420" s="46">
        <f t="shared" si="37"/>
      </c>
      <c r="F420" s="46">
        <f t="shared" si="38"/>
      </c>
      <c r="G420" s="46">
        <f t="shared" si="39"/>
      </c>
      <c r="H420" s="46">
        <f t="shared" si="41"/>
      </c>
    </row>
    <row r="421" spans="2:8" ht="15">
      <c r="B421" s="43">
        <f>+IF(MAX(B$17:B420)=$D$9,"",B420+1)</f>
      </c>
      <c r="C421" s="44">
        <f t="shared" si="40"/>
      </c>
      <c r="D421" s="47">
        <f t="shared" si="36"/>
      </c>
      <c r="E421" s="46">
        <f t="shared" si="37"/>
      </c>
      <c r="F421" s="46">
        <f t="shared" si="38"/>
      </c>
      <c r="G421" s="46">
        <f t="shared" si="39"/>
      </c>
      <c r="H421" s="46">
        <f t="shared" si="41"/>
      </c>
    </row>
    <row r="422" spans="2:8" ht="15">
      <c r="B422" s="43">
        <f>+IF(MAX(B$17:B421)=$D$9,"",B421+1)</f>
      </c>
      <c r="C422" s="44">
        <f t="shared" si="40"/>
      </c>
      <c r="D422" s="47">
        <f t="shared" si="36"/>
      </c>
      <c r="E422" s="46">
        <f t="shared" si="37"/>
      </c>
      <c r="F422" s="46">
        <f t="shared" si="38"/>
      </c>
      <c r="G422" s="46">
        <f t="shared" si="39"/>
      </c>
      <c r="H422" s="46">
        <f t="shared" si="41"/>
      </c>
    </row>
    <row r="423" spans="2:8" ht="15">
      <c r="B423" s="43">
        <f>+IF(MAX(B$17:B422)=$D$9,"",B422+1)</f>
      </c>
      <c r="C423" s="44">
        <f t="shared" si="40"/>
      </c>
      <c r="D423" s="47">
        <f t="shared" si="36"/>
      </c>
      <c r="E423" s="46">
        <f t="shared" si="37"/>
      </c>
      <c r="F423" s="46">
        <f t="shared" si="38"/>
      </c>
      <c r="G423" s="46">
        <f t="shared" si="39"/>
      </c>
      <c r="H423" s="46">
        <f t="shared" si="41"/>
      </c>
    </row>
    <row r="424" spans="2:8" ht="15">
      <c r="B424" s="43">
        <f>+IF(MAX(B$17:B423)=$D$9,"",B423+1)</f>
      </c>
      <c r="C424" s="44">
        <f t="shared" si="40"/>
      </c>
      <c r="D424" s="47">
        <f t="shared" si="36"/>
      </c>
      <c r="E424" s="46">
        <f t="shared" si="37"/>
      </c>
      <c r="F424" s="46">
        <f t="shared" si="38"/>
      </c>
      <c r="G424" s="46">
        <f t="shared" si="39"/>
      </c>
      <c r="H424" s="46">
        <f t="shared" si="41"/>
      </c>
    </row>
    <row r="425" spans="2:8" ht="15">
      <c r="B425" s="43">
        <f>+IF(MAX(B$17:B424)=$D$9,"",B424+1)</f>
      </c>
      <c r="C425" s="44">
        <f t="shared" si="40"/>
      </c>
      <c r="D425" s="47">
        <f t="shared" si="36"/>
      </c>
      <c r="E425" s="46">
        <f t="shared" si="37"/>
      </c>
      <c r="F425" s="46">
        <f t="shared" si="38"/>
      </c>
      <c r="G425" s="46">
        <f t="shared" si="39"/>
      </c>
      <c r="H425" s="46">
        <f t="shared" si="41"/>
      </c>
    </row>
    <row r="426" spans="2:8" ht="15">
      <c r="B426" s="43">
        <f>+IF(MAX(B$17:B425)=$D$9,"",B425+1)</f>
      </c>
      <c r="C426" s="44">
        <f t="shared" si="40"/>
      </c>
      <c r="D426" s="47">
        <f t="shared" si="36"/>
      </c>
      <c r="E426" s="46">
        <f t="shared" si="37"/>
      </c>
      <c r="F426" s="46">
        <f t="shared" si="38"/>
      </c>
      <c r="G426" s="46">
        <f t="shared" si="39"/>
      </c>
      <c r="H426" s="46">
        <f t="shared" si="41"/>
      </c>
    </row>
    <row r="427" spans="2:8" ht="15">
      <c r="B427" s="43">
        <f>+IF(MAX(B$17:B426)=$D$9,"",B426+1)</f>
      </c>
      <c r="C427" s="44">
        <f t="shared" si="40"/>
      </c>
      <c r="D427" s="47">
        <f t="shared" si="36"/>
      </c>
      <c r="E427" s="46">
        <f t="shared" si="37"/>
      </c>
      <c r="F427" s="46">
        <f t="shared" si="38"/>
      </c>
      <c r="G427" s="46">
        <f t="shared" si="39"/>
      </c>
      <c r="H427" s="46">
        <f t="shared" si="41"/>
      </c>
    </row>
    <row r="428" spans="2:8" ht="15">
      <c r="B428" s="43">
        <f>+IF(MAX(B$17:B427)=$D$9,"",B427+1)</f>
      </c>
      <c r="C428" s="44">
        <f t="shared" si="40"/>
      </c>
      <c r="D428" s="47">
        <f t="shared" si="36"/>
      </c>
      <c r="E428" s="46">
        <f t="shared" si="37"/>
      </c>
      <c r="F428" s="46">
        <f t="shared" si="38"/>
      </c>
      <c r="G428" s="46">
        <f t="shared" si="39"/>
      </c>
      <c r="H428" s="46">
        <f t="shared" si="41"/>
      </c>
    </row>
    <row r="429" spans="2:8" ht="15">
      <c r="B429" s="43">
        <f>+IF(MAX(B$17:B428)=$D$9,"",B428+1)</f>
      </c>
      <c r="C429" s="44">
        <f t="shared" si="40"/>
      </c>
      <c r="D429" s="47">
        <f t="shared" si="36"/>
      </c>
      <c r="E429" s="46">
        <f t="shared" si="37"/>
      </c>
      <c r="F429" s="46">
        <f t="shared" si="38"/>
      </c>
      <c r="G429" s="46">
        <f t="shared" si="39"/>
      </c>
      <c r="H429" s="46">
        <f t="shared" si="41"/>
      </c>
    </row>
    <row r="430" spans="2:8" ht="15">
      <c r="B430" s="43">
        <f>+IF(MAX(B$17:B429)=$D$9,"",B429+1)</f>
      </c>
      <c r="C430" s="44">
        <f t="shared" si="40"/>
      </c>
      <c r="D430" s="47">
        <f t="shared" si="36"/>
      </c>
      <c r="E430" s="46">
        <f t="shared" si="37"/>
      </c>
      <c r="F430" s="46">
        <f t="shared" si="38"/>
      </c>
      <c r="G430" s="46">
        <f t="shared" si="39"/>
      </c>
      <c r="H430" s="46">
        <f t="shared" si="41"/>
      </c>
    </row>
    <row r="431" spans="2:8" ht="15">
      <c r="B431" s="43">
        <f>+IF(MAX(B$17:B430)=$D$9,"",B430+1)</f>
      </c>
      <c r="C431" s="44">
        <f t="shared" si="40"/>
      </c>
      <c r="D431" s="47">
        <f t="shared" si="36"/>
      </c>
      <c r="E431" s="46">
        <f t="shared" si="37"/>
      </c>
      <c r="F431" s="46">
        <f t="shared" si="38"/>
      </c>
      <c r="G431" s="46">
        <f t="shared" si="39"/>
      </c>
      <c r="H431" s="46">
        <f t="shared" si="41"/>
      </c>
    </row>
    <row r="432" spans="2:8" ht="15">
      <c r="B432" s="43">
        <f>+IF(MAX(B$17:B431)=$D$9,"",B431+1)</f>
      </c>
      <c r="C432" s="44">
        <f t="shared" si="40"/>
      </c>
      <c r="D432" s="47">
        <f t="shared" si="36"/>
      </c>
      <c r="E432" s="46">
        <f t="shared" si="37"/>
      </c>
      <c r="F432" s="46">
        <f t="shared" si="38"/>
      </c>
      <c r="G432" s="46">
        <f t="shared" si="39"/>
      </c>
      <c r="H432" s="46">
        <f t="shared" si="41"/>
      </c>
    </row>
    <row r="433" spans="2:8" ht="15">
      <c r="B433" s="43">
        <f>+IF(MAX(B$17:B432)=$D$9,"",B432+1)</f>
      </c>
      <c r="C433" s="44">
        <f t="shared" si="40"/>
      </c>
      <c r="D433" s="47">
        <f t="shared" si="36"/>
      </c>
      <c r="E433" s="46">
        <f t="shared" si="37"/>
      </c>
      <c r="F433" s="46">
        <f t="shared" si="38"/>
      </c>
      <c r="G433" s="46">
        <f t="shared" si="39"/>
      </c>
      <c r="H433" s="46">
        <f t="shared" si="41"/>
      </c>
    </row>
    <row r="434" spans="2:8" ht="15">
      <c r="B434" s="43">
        <f>+IF(MAX(B$17:B433)=$D$9,"",B433+1)</f>
      </c>
      <c r="C434" s="44">
        <f t="shared" si="40"/>
      </c>
      <c r="D434" s="47">
        <f t="shared" si="36"/>
      </c>
      <c r="E434" s="46">
        <f t="shared" si="37"/>
      </c>
      <c r="F434" s="46">
        <f t="shared" si="38"/>
      </c>
      <c r="G434" s="46">
        <f t="shared" si="39"/>
      </c>
      <c r="H434" s="46">
        <f t="shared" si="41"/>
      </c>
    </row>
    <row r="435" spans="2:8" ht="15">
      <c r="B435" s="43">
        <f>+IF(MAX(B$17:B434)=$D$9,"",B434+1)</f>
      </c>
      <c r="C435" s="44">
        <f t="shared" si="40"/>
      </c>
      <c r="D435" s="47">
        <f t="shared" si="36"/>
      </c>
      <c r="E435" s="46">
        <f t="shared" si="37"/>
      </c>
      <c r="F435" s="46">
        <f t="shared" si="38"/>
      </c>
      <c r="G435" s="46">
        <f t="shared" si="39"/>
      </c>
      <c r="H435" s="46">
        <f t="shared" si="41"/>
      </c>
    </row>
    <row r="436" spans="2:8" ht="15">
      <c r="B436" s="43">
        <f>+IF(MAX(B$17:B435)=$D$9,"",B435+1)</f>
      </c>
      <c r="C436" s="44">
        <f t="shared" si="40"/>
      </c>
      <c r="D436" s="47">
        <f t="shared" si="36"/>
      </c>
      <c r="E436" s="46">
        <f t="shared" si="37"/>
      </c>
      <c r="F436" s="46">
        <f t="shared" si="38"/>
      </c>
      <c r="G436" s="46">
        <f t="shared" si="39"/>
      </c>
      <c r="H436" s="46">
        <f t="shared" si="41"/>
      </c>
    </row>
    <row r="437" spans="2:8" ht="15">
      <c r="B437" s="43">
        <f>+IF(MAX(B$17:B436)=$D$9,"",B436+1)</f>
      </c>
      <c r="C437" s="44">
        <f t="shared" si="40"/>
      </c>
      <c r="D437" s="47">
        <f t="shared" si="36"/>
      </c>
      <c r="E437" s="46">
        <f t="shared" si="37"/>
      </c>
      <c r="F437" s="46">
        <f t="shared" si="38"/>
      </c>
      <c r="G437" s="46">
        <f t="shared" si="39"/>
      </c>
      <c r="H437" s="46">
        <f t="shared" si="41"/>
      </c>
    </row>
    <row r="438" spans="2:8" ht="15">
      <c r="B438" s="43">
        <f>+IF(MAX(B$17:B437)=$D$9,"",B437+1)</f>
      </c>
      <c r="C438" s="44">
        <f t="shared" si="40"/>
      </c>
      <c r="D438" s="47">
        <f t="shared" si="36"/>
      </c>
      <c r="E438" s="46">
        <f t="shared" si="37"/>
      </c>
      <c r="F438" s="46">
        <f t="shared" si="38"/>
      </c>
      <c r="G438" s="46">
        <f t="shared" si="39"/>
      </c>
      <c r="H438" s="46">
        <f t="shared" si="41"/>
      </c>
    </row>
    <row r="439" spans="2:8" ht="15">
      <c r="B439" s="43">
        <f>+IF(MAX(B$17:B438)=$D$9,"",B438+1)</f>
      </c>
      <c r="C439" s="44">
        <f t="shared" si="40"/>
      </c>
      <c r="D439" s="47">
        <f t="shared" si="36"/>
      </c>
      <c r="E439" s="46">
        <f t="shared" si="37"/>
      </c>
      <c r="F439" s="46">
        <f t="shared" si="38"/>
      </c>
      <c r="G439" s="46">
        <f t="shared" si="39"/>
      </c>
      <c r="H439" s="46">
        <f t="shared" si="41"/>
      </c>
    </row>
    <row r="440" spans="2:8" ht="15">
      <c r="B440" s="43">
        <f>+IF(MAX(B$17:B439)=$D$9,"",B439+1)</f>
      </c>
      <c r="C440" s="44">
        <f t="shared" si="40"/>
      </c>
      <c r="D440" s="47">
        <f t="shared" si="36"/>
      </c>
      <c r="E440" s="46">
        <f t="shared" si="37"/>
      </c>
      <c r="F440" s="46">
        <f t="shared" si="38"/>
      </c>
      <c r="G440" s="46">
        <f t="shared" si="39"/>
      </c>
      <c r="H440" s="46">
        <f t="shared" si="41"/>
      </c>
    </row>
    <row r="441" spans="2:8" ht="15">
      <c r="B441" s="43">
        <f>+IF(MAX(B$17:B440)=$D$9,"",B440+1)</f>
      </c>
      <c r="C441" s="44">
        <f t="shared" si="40"/>
      </c>
      <c r="D441" s="47">
        <f t="shared" si="36"/>
      </c>
      <c r="E441" s="46">
        <f t="shared" si="37"/>
      </c>
      <c r="F441" s="46">
        <f t="shared" si="38"/>
      </c>
      <c r="G441" s="46">
        <f t="shared" si="39"/>
      </c>
      <c r="H441" s="46">
        <f t="shared" si="41"/>
      </c>
    </row>
    <row r="442" spans="2:8" ht="15">
      <c r="B442" s="43">
        <f>+IF(MAX(B$17:B441)=$D$9,"",B441+1)</f>
      </c>
      <c r="C442" s="44">
        <f t="shared" si="40"/>
      </c>
      <c r="D442" s="47">
        <f aca="true" t="shared" si="42" ref="D442:D505">+IF(B442="","",IF(B442&gt;$D$9,0,IF(B442=$D$9,C441,IF($D$962="francese",F442-E442,$C$17/$D$9))))</f>
      </c>
      <c r="E442" s="46">
        <f aca="true" t="shared" si="43" ref="E442:E505">+IF(B442="","",ROUND(C441*$D$10/$D$8,2))</f>
      </c>
      <c r="F442" s="46">
        <f aca="true" t="shared" si="44" ref="F442:F505">IF(B442="","",IF(B442&gt;$D$9,0,IF($D$962="francese",-PMT($D$10/$D$8,$D$9,$C$17,0,0),D442+E442)))</f>
      </c>
      <c r="G442" s="46">
        <f aca="true" t="shared" si="45" ref="G442:G505">+IF(B442="","",IF(B442&gt;$D$9,0,$D$11))</f>
      </c>
      <c r="H442" s="46">
        <f t="shared" si="41"/>
      </c>
    </row>
    <row r="443" spans="2:8" ht="15">
      <c r="B443" s="43">
        <f>+IF(MAX(B$17:B442)=$D$9,"",B442+1)</f>
      </c>
      <c r="C443" s="44">
        <f aca="true" t="shared" si="46" ref="C443:C506">+IF(B443="","",C442-D443)</f>
      </c>
      <c r="D443" s="47">
        <f t="shared" si="42"/>
      </c>
      <c r="E443" s="46">
        <f t="shared" si="43"/>
      </c>
      <c r="F443" s="46">
        <f t="shared" si="44"/>
      </c>
      <c r="G443" s="46">
        <f t="shared" si="45"/>
      </c>
      <c r="H443" s="46">
        <f t="shared" si="41"/>
      </c>
    </row>
    <row r="444" spans="2:8" ht="15">
      <c r="B444" s="43">
        <f>+IF(MAX(B$17:B443)=$D$9,"",B443+1)</f>
      </c>
      <c r="C444" s="44">
        <f t="shared" si="46"/>
      </c>
      <c r="D444" s="47">
        <f t="shared" si="42"/>
      </c>
      <c r="E444" s="46">
        <f t="shared" si="43"/>
      </c>
      <c r="F444" s="46">
        <f t="shared" si="44"/>
      </c>
      <c r="G444" s="46">
        <f t="shared" si="45"/>
      </c>
      <c r="H444" s="46">
        <f t="shared" si="41"/>
      </c>
    </row>
    <row r="445" spans="2:8" ht="15">
      <c r="B445" s="43">
        <f>+IF(MAX(B$17:B444)=$D$9,"",B444+1)</f>
      </c>
      <c r="C445" s="44">
        <f t="shared" si="46"/>
      </c>
      <c r="D445" s="47">
        <f t="shared" si="42"/>
      </c>
      <c r="E445" s="46">
        <f t="shared" si="43"/>
      </c>
      <c r="F445" s="46">
        <f t="shared" si="44"/>
      </c>
      <c r="G445" s="46">
        <f t="shared" si="45"/>
      </c>
      <c r="H445" s="46">
        <f t="shared" si="41"/>
      </c>
    </row>
    <row r="446" spans="2:8" ht="15">
      <c r="B446" s="43">
        <f>+IF(MAX(B$17:B445)=$D$9,"",B445+1)</f>
      </c>
      <c r="C446" s="44">
        <f t="shared" si="46"/>
      </c>
      <c r="D446" s="47">
        <f t="shared" si="42"/>
      </c>
      <c r="E446" s="46">
        <f t="shared" si="43"/>
      </c>
      <c r="F446" s="46">
        <f t="shared" si="44"/>
      </c>
      <c r="G446" s="46">
        <f t="shared" si="45"/>
      </c>
      <c r="H446" s="46">
        <f t="shared" si="41"/>
      </c>
    </row>
    <row r="447" spans="2:8" ht="15">
      <c r="B447" s="43">
        <f>+IF(MAX(B$17:B446)=$D$9,"",B446+1)</f>
      </c>
      <c r="C447" s="44">
        <f t="shared" si="46"/>
      </c>
      <c r="D447" s="47">
        <f t="shared" si="42"/>
      </c>
      <c r="E447" s="46">
        <f t="shared" si="43"/>
      </c>
      <c r="F447" s="46">
        <f t="shared" si="44"/>
      </c>
      <c r="G447" s="46">
        <f t="shared" si="45"/>
      </c>
      <c r="H447" s="46">
        <f t="shared" si="41"/>
      </c>
    </row>
    <row r="448" spans="2:8" ht="15">
      <c r="B448" s="43">
        <f>+IF(MAX(B$17:B447)=$D$9,"",B447+1)</f>
      </c>
      <c r="C448" s="44">
        <f t="shared" si="46"/>
      </c>
      <c r="D448" s="47">
        <f t="shared" si="42"/>
      </c>
      <c r="E448" s="46">
        <f t="shared" si="43"/>
      </c>
      <c r="F448" s="46">
        <f t="shared" si="44"/>
      </c>
      <c r="G448" s="46">
        <f t="shared" si="45"/>
      </c>
      <c r="H448" s="46">
        <f t="shared" si="41"/>
      </c>
    </row>
    <row r="449" spans="2:8" ht="15">
      <c r="B449" s="43">
        <f>+IF(MAX(B$17:B448)=$D$9,"",B448+1)</f>
      </c>
      <c r="C449" s="44">
        <f t="shared" si="46"/>
      </c>
      <c r="D449" s="47">
        <f t="shared" si="42"/>
      </c>
      <c r="E449" s="46">
        <f t="shared" si="43"/>
      </c>
      <c r="F449" s="46">
        <f t="shared" si="44"/>
      </c>
      <c r="G449" s="46">
        <f t="shared" si="45"/>
      </c>
      <c r="H449" s="46">
        <f t="shared" si="41"/>
      </c>
    </row>
    <row r="450" spans="2:8" ht="15">
      <c r="B450" s="43">
        <f>+IF(MAX(B$17:B449)=$D$9,"",B449+1)</f>
      </c>
      <c r="C450" s="44">
        <f t="shared" si="46"/>
      </c>
      <c r="D450" s="47">
        <f t="shared" si="42"/>
      </c>
      <c r="E450" s="46">
        <f t="shared" si="43"/>
      </c>
      <c r="F450" s="46">
        <f t="shared" si="44"/>
      </c>
      <c r="G450" s="46">
        <f t="shared" si="45"/>
      </c>
      <c r="H450" s="46">
        <f t="shared" si="41"/>
      </c>
    </row>
    <row r="451" spans="2:8" ht="15">
      <c r="B451" s="43">
        <f>+IF(MAX(B$17:B450)=$D$9,"",B450+1)</f>
      </c>
      <c r="C451" s="44">
        <f t="shared" si="46"/>
      </c>
      <c r="D451" s="47">
        <f t="shared" si="42"/>
      </c>
      <c r="E451" s="46">
        <f t="shared" si="43"/>
      </c>
      <c r="F451" s="46">
        <f t="shared" si="44"/>
      </c>
      <c r="G451" s="46">
        <f t="shared" si="45"/>
      </c>
      <c r="H451" s="46">
        <f t="shared" si="41"/>
      </c>
    </row>
    <row r="452" spans="2:8" ht="15">
      <c r="B452" s="43">
        <f>+IF(MAX(B$17:B451)=$D$9,"",B451+1)</f>
      </c>
      <c r="C452" s="44">
        <f t="shared" si="46"/>
      </c>
      <c r="D452" s="47">
        <f t="shared" si="42"/>
      </c>
      <c r="E452" s="46">
        <f t="shared" si="43"/>
      </c>
      <c r="F452" s="46">
        <f t="shared" si="44"/>
      </c>
      <c r="G452" s="46">
        <f t="shared" si="45"/>
      </c>
      <c r="H452" s="46">
        <f t="shared" si="41"/>
      </c>
    </row>
    <row r="453" spans="2:8" ht="15">
      <c r="B453" s="43">
        <f>+IF(MAX(B$17:B452)=$D$9,"",B452+1)</f>
      </c>
      <c r="C453" s="44">
        <f t="shared" si="46"/>
      </c>
      <c r="D453" s="47">
        <f t="shared" si="42"/>
      </c>
      <c r="E453" s="46">
        <f t="shared" si="43"/>
      </c>
      <c r="F453" s="46">
        <f t="shared" si="44"/>
      </c>
      <c r="G453" s="46">
        <f t="shared" si="45"/>
      </c>
      <c r="H453" s="46">
        <f t="shared" si="41"/>
      </c>
    </row>
    <row r="454" spans="2:8" ht="15">
      <c r="B454" s="43">
        <f>+IF(MAX(B$17:B453)=$D$9,"",B453+1)</f>
      </c>
      <c r="C454" s="44">
        <f t="shared" si="46"/>
      </c>
      <c r="D454" s="47">
        <f t="shared" si="42"/>
      </c>
      <c r="E454" s="46">
        <f t="shared" si="43"/>
      </c>
      <c r="F454" s="46">
        <f t="shared" si="44"/>
      </c>
      <c r="G454" s="46">
        <f t="shared" si="45"/>
      </c>
      <c r="H454" s="46">
        <f t="shared" si="41"/>
      </c>
    </row>
    <row r="455" spans="2:8" ht="15">
      <c r="B455" s="43">
        <f>+IF(MAX(B$17:B454)=$D$9,"",B454+1)</f>
      </c>
      <c r="C455" s="44">
        <f t="shared" si="46"/>
      </c>
      <c r="D455" s="47">
        <f t="shared" si="42"/>
      </c>
      <c r="E455" s="46">
        <f t="shared" si="43"/>
      </c>
      <c r="F455" s="46">
        <f t="shared" si="44"/>
      </c>
      <c r="G455" s="46">
        <f t="shared" si="45"/>
      </c>
      <c r="H455" s="46">
        <f t="shared" si="41"/>
      </c>
    </row>
    <row r="456" spans="2:8" ht="15">
      <c r="B456" s="43">
        <f>+IF(MAX(B$17:B455)=$D$9,"",B455+1)</f>
      </c>
      <c r="C456" s="44">
        <f t="shared" si="46"/>
      </c>
      <c r="D456" s="47">
        <f t="shared" si="42"/>
      </c>
      <c r="E456" s="46">
        <f t="shared" si="43"/>
      </c>
      <c r="F456" s="46">
        <f t="shared" si="44"/>
      </c>
      <c r="G456" s="46">
        <f t="shared" si="45"/>
      </c>
      <c r="H456" s="46">
        <f t="shared" si="41"/>
      </c>
    </row>
    <row r="457" spans="2:8" ht="15">
      <c r="B457" s="43">
        <f>+IF(MAX(B$17:B456)=$D$9,"",B456+1)</f>
      </c>
      <c r="C457" s="44">
        <f t="shared" si="46"/>
      </c>
      <c r="D457" s="47">
        <f t="shared" si="42"/>
      </c>
      <c r="E457" s="46">
        <f t="shared" si="43"/>
      </c>
      <c r="F457" s="46">
        <f t="shared" si="44"/>
      </c>
      <c r="G457" s="46">
        <f t="shared" si="45"/>
      </c>
      <c r="H457" s="46">
        <f t="shared" si="41"/>
      </c>
    </row>
    <row r="458" spans="2:8" ht="15">
      <c r="B458" s="43">
        <f>+IF(MAX(B$17:B457)=$D$9,"",B457+1)</f>
      </c>
      <c r="C458" s="44">
        <f t="shared" si="46"/>
      </c>
      <c r="D458" s="47">
        <f t="shared" si="42"/>
      </c>
      <c r="E458" s="46">
        <f t="shared" si="43"/>
      </c>
      <c r="F458" s="46">
        <f t="shared" si="44"/>
      </c>
      <c r="G458" s="46">
        <f t="shared" si="45"/>
      </c>
      <c r="H458" s="46">
        <f t="shared" si="41"/>
      </c>
    </row>
    <row r="459" spans="2:8" ht="15">
      <c r="B459" s="43">
        <f>+IF(MAX(B$17:B458)=$D$9,"",B458+1)</f>
      </c>
      <c r="C459" s="44">
        <f t="shared" si="46"/>
      </c>
      <c r="D459" s="47">
        <f t="shared" si="42"/>
      </c>
      <c r="E459" s="46">
        <f t="shared" si="43"/>
      </c>
      <c r="F459" s="46">
        <f t="shared" si="44"/>
      </c>
      <c r="G459" s="46">
        <f t="shared" si="45"/>
      </c>
      <c r="H459" s="46">
        <f t="shared" si="41"/>
      </c>
    </row>
    <row r="460" spans="2:8" ht="15">
      <c r="B460" s="43">
        <f>+IF(MAX(B$17:B459)=$D$9,"",B459+1)</f>
      </c>
      <c r="C460" s="44">
        <f t="shared" si="46"/>
      </c>
      <c r="D460" s="47">
        <f t="shared" si="42"/>
      </c>
      <c r="E460" s="46">
        <f t="shared" si="43"/>
      </c>
      <c r="F460" s="46">
        <f t="shared" si="44"/>
      </c>
      <c r="G460" s="46">
        <f t="shared" si="45"/>
      </c>
      <c r="H460" s="46">
        <f t="shared" si="41"/>
      </c>
    </row>
    <row r="461" spans="2:8" ht="15">
      <c r="B461" s="43">
        <f>+IF(MAX(B$17:B460)=$D$9,"",B460+1)</f>
      </c>
      <c r="C461" s="44">
        <f t="shared" si="46"/>
      </c>
      <c r="D461" s="47">
        <f t="shared" si="42"/>
      </c>
      <c r="E461" s="46">
        <f t="shared" si="43"/>
      </c>
      <c r="F461" s="46">
        <f t="shared" si="44"/>
      </c>
      <c r="G461" s="46">
        <f t="shared" si="45"/>
      </c>
      <c r="H461" s="46">
        <f t="shared" si="41"/>
      </c>
    </row>
    <row r="462" spans="2:8" ht="15">
      <c r="B462" s="43">
        <f>+IF(MAX(B$17:B461)=$D$9,"",B461+1)</f>
      </c>
      <c r="C462" s="44">
        <f t="shared" si="46"/>
      </c>
      <c r="D462" s="47">
        <f t="shared" si="42"/>
      </c>
      <c r="E462" s="46">
        <f t="shared" si="43"/>
      </c>
      <c r="F462" s="46">
        <f t="shared" si="44"/>
      </c>
      <c r="G462" s="46">
        <f t="shared" si="45"/>
      </c>
      <c r="H462" s="46">
        <f t="shared" si="41"/>
      </c>
    </row>
    <row r="463" spans="2:8" ht="15">
      <c r="B463" s="43">
        <f>+IF(MAX(B$17:B462)=$D$9,"",B462+1)</f>
      </c>
      <c r="C463" s="44">
        <f t="shared" si="46"/>
      </c>
      <c r="D463" s="47">
        <f t="shared" si="42"/>
      </c>
      <c r="E463" s="46">
        <f t="shared" si="43"/>
      </c>
      <c r="F463" s="46">
        <f t="shared" si="44"/>
      </c>
      <c r="G463" s="46">
        <f t="shared" si="45"/>
      </c>
      <c r="H463" s="46">
        <f t="shared" si="41"/>
      </c>
    </row>
    <row r="464" spans="2:8" ht="15">
      <c r="B464" s="43">
        <f>+IF(MAX(B$17:B463)=$D$9,"",B463+1)</f>
      </c>
      <c r="C464" s="44">
        <f t="shared" si="46"/>
      </c>
      <c r="D464" s="47">
        <f t="shared" si="42"/>
      </c>
      <c r="E464" s="46">
        <f t="shared" si="43"/>
      </c>
      <c r="F464" s="46">
        <f t="shared" si="44"/>
      </c>
      <c r="G464" s="46">
        <f t="shared" si="45"/>
      </c>
      <c r="H464" s="46">
        <f t="shared" si="41"/>
      </c>
    </row>
    <row r="465" spans="2:8" ht="15">
      <c r="B465" s="43">
        <f>+IF(MAX(B$17:B464)=$D$9,"",B464+1)</f>
      </c>
      <c r="C465" s="44">
        <f t="shared" si="46"/>
      </c>
      <c r="D465" s="47">
        <f t="shared" si="42"/>
      </c>
      <c r="E465" s="46">
        <f t="shared" si="43"/>
      </c>
      <c r="F465" s="46">
        <f t="shared" si="44"/>
      </c>
      <c r="G465" s="46">
        <f t="shared" si="45"/>
      </c>
      <c r="H465" s="46">
        <f t="shared" si="41"/>
      </c>
    </row>
    <row r="466" spans="2:8" ht="15">
      <c r="B466" s="43">
        <f>+IF(MAX(B$17:B465)=$D$9,"",B465+1)</f>
      </c>
      <c r="C466" s="44">
        <f t="shared" si="46"/>
      </c>
      <c r="D466" s="47">
        <f t="shared" si="42"/>
      </c>
      <c r="E466" s="46">
        <f t="shared" si="43"/>
      </c>
      <c r="F466" s="46">
        <f t="shared" si="44"/>
      </c>
      <c r="G466" s="46">
        <f t="shared" si="45"/>
      </c>
      <c r="H466" s="46">
        <f t="shared" si="41"/>
      </c>
    </row>
    <row r="467" spans="2:8" ht="15">
      <c r="B467" s="43">
        <f>+IF(MAX(B$17:B466)=$D$9,"",B466+1)</f>
      </c>
      <c r="C467" s="44">
        <f t="shared" si="46"/>
      </c>
      <c r="D467" s="47">
        <f t="shared" si="42"/>
      </c>
      <c r="E467" s="46">
        <f t="shared" si="43"/>
      </c>
      <c r="F467" s="46">
        <f t="shared" si="44"/>
      </c>
      <c r="G467" s="46">
        <f t="shared" si="45"/>
      </c>
      <c r="H467" s="46">
        <f aca="true" t="shared" si="47" ref="H467:H517">+IF(B467="","",SUM(F467:G467))</f>
      </c>
    </row>
    <row r="468" spans="2:8" ht="15">
      <c r="B468" s="43">
        <f>+IF(MAX(B$17:B467)=$D$9,"",B467+1)</f>
      </c>
      <c r="C468" s="44">
        <f t="shared" si="46"/>
      </c>
      <c r="D468" s="47">
        <f t="shared" si="42"/>
      </c>
      <c r="E468" s="46">
        <f t="shared" si="43"/>
      </c>
      <c r="F468" s="46">
        <f t="shared" si="44"/>
      </c>
      <c r="G468" s="46">
        <f t="shared" si="45"/>
      </c>
      <c r="H468" s="46">
        <f t="shared" si="47"/>
      </c>
    </row>
    <row r="469" spans="2:8" ht="15">
      <c r="B469" s="43">
        <f>+IF(MAX(B$17:B468)=$D$9,"",B468+1)</f>
      </c>
      <c r="C469" s="44">
        <f t="shared" si="46"/>
      </c>
      <c r="D469" s="47">
        <f t="shared" si="42"/>
      </c>
      <c r="E469" s="46">
        <f t="shared" si="43"/>
      </c>
      <c r="F469" s="46">
        <f t="shared" si="44"/>
      </c>
      <c r="G469" s="46">
        <f t="shared" si="45"/>
      </c>
      <c r="H469" s="46">
        <f t="shared" si="47"/>
      </c>
    </row>
    <row r="470" spans="2:8" ht="15">
      <c r="B470" s="43">
        <f>+IF(MAX(B$17:B469)=$D$9,"",B469+1)</f>
      </c>
      <c r="C470" s="44">
        <f t="shared" si="46"/>
      </c>
      <c r="D470" s="47">
        <f t="shared" si="42"/>
      </c>
      <c r="E470" s="46">
        <f t="shared" si="43"/>
      </c>
      <c r="F470" s="46">
        <f t="shared" si="44"/>
      </c>
      <c r="G470" s="46">
        <f t="shared" si="45"/>
      </c>
      <c r="H470" s="46">
        <f t="shared" si="47"/>
      </c>
    </row>
    <row r="471" spans="2:8" ht="15">
      <c r="B471" s="43">
        <f>+IF(MAX(B$17:B470)=$D$9,"",B470+1)</f>
      </c>
      <c r="C471" s="44">
        <f t="shared" si="46"/>
      </c>
      <c r="D471" s="47">
        <f t="shared" si="42"/>
      </c>
      <c r="E471" s="46">
        <f t="shared" si="43"/>
      </c>
      <c r="F471" s="46">
        <f t="shared" si="44"/>
      </c>
      <c r="G471" s="46">
        <f t="shared" si="45"/>
      </c>
      <c r="H471" s="46">
        <f t="shared" si="47"/>
      </c>
    </row>
    <row r="472" spans="2:8" ht="15">
      <c r="B472" s="43">
        <f>+IF(MAX(B$17:B471)=$D$9,"",B471+1)</f>
      </c>
      <c r="C472" s="44">
        <f t="shared" si="46"/>
      </c>
      <c r="D472" s="47">
        <f t="shared" si="42"/>
      </c>
      <c r="E472" s="46">
        <f t="shared" si="43"/>
      </c>
      <c r="F472" s="46">
        <f t="shared" si="44"/>
      </c>
      <c r="G472" s="46">
        <f t="shared" si="45"/>
      </c>
      <c r="H472" s="46">
        <f t="shared" si="47"/>
      </c>
    </row>
    <row r="473" spans="2:8" ht="15">
      <c r="B473" s="43">
        <f>+IF(MAX(B$17:B472)=$D$9,"",B472+1)</f>
      </c>
      <c r="C473" s="44">
        <f t="shared" si="46"/>
      </c>
      <c r="D473" s="47">
        <f t="shared" si="42"/>
      </c>
      <c r="E473" s="46">
        <f t="shared" si="43"/>
      </c>
      <c r="F473" s="46">
        <f t="shared" si="44"/>
      </c>
      <c r="G473" s="46">
        <f t="shared" si="45"/>
      </c>
      <c r="H473" s="46">
        <f t="shared" si="47"/>
      </c>
    </row>
    <row r="474" spans="2:8" ht="15">
      <c r="B474" s="43">
        <f>+IF(MAX(B$17:B473)=$D$9,"",B473+1)</f>
      </c>
      <c r="C474" s="44">
        <f t="shared" si="46"/>
      </c>
      <c r="D474" s="47">
        <f t="shared" si="42"/>
      </c>
      <c r="E474" s="46">
        <f t="shared" si="43"/>
      </c>
      <c r="F474" s="46">
        <f t="shared" si="44"/>
      </c>
      <c r="G474" s="46">
        <f t="shared" si="45"/>
      </c>
      <c r="H474" s="46">
        <f t="shared" si="47"/>
      </c>
    </row>
    <row r="475" spans="2:8" ht="15">
      <c r="B475" s="43">
        <f>+IF(MAX(B$17:B474)=$D$9,"",B474+1)</f>
      </c>
      <c r="C475" s="44">
        <f t="shared" si="46"/>
      </c>
      <c r="D475" s="47">
        <f t="shared" si="42"/>
      </c>
      <c r="E475" s="46">
        <f t="shared" si="43"/>
      </c>
      <c r="F475" s="46">
        <f t="shared" si="44"/>
      </c>
      <c r="G475" s="46">
        <f t="shared" si="45"/>
      </c>
      <c r="H475" s="46">
        <f t="shared" si="47"/>
      </c>
    </row>
    <row r="476" spans="2:8" ht="15">
      <c r="B476" s="43">
        <f>+IF(MAX(B$17:B475)=$D$9,"",B475+1)</f>
      </c>
      <c r="C476" s="44">
        <f t="shared" si="46"/>
      </c>
      <c r="D476" s="47">
        <f t="shared" si="42"/>
      </c>
      <c r="E476" s="46">
        <f t="shared" si="43"/>
      </c>
      <c r="F476" s="46">
        <f t="shared" si="44"/>
      </c>
      <c r="G476" s="46">
        <f t="shared" si="45"/>
      </c>
      <c r="H476" s="46">
        <f t="shared" si="47"/>
      </c>
    </row>
    <row r="477" spans="2:8" ht="15">
      <c r="B477" s="43">
        <f>+IF(MAX(B$17:B476)=$D$9,"",B476+1)</f>
      </c>
      <c r="C477" s="44">
        <f t="shared" si="46"/>
      </c>
      <c r="D477" s="47">
        <f t="shared" si="42"/>
      </c>
      <c r="E477" s="46">
        <f t="shared" si="43"/>
      </c>
      <c r="F477" s="46">
        <f t="shared" si="44"/>
      </c>
      <c r="G477" s="46">
        <f t="shared" si="45"/>
      </c>
      <c r="H477" s="46">
        <f t="shared" si="47"/>
      </c>
    </row>
    <row r="478" spans="2:8" ht="15">
      <c r="B478" s="43">
        <f>+IF(MAX(B$17:B477)=$D$9,"",B477+1)</f>
      </c>
      <c r="C478" s="44">
        <f t="shared" si="46"/>
      </c>
      <c r="D478" s="47">
        <f t="shared" si="42"/>
      </c>
      <c r="E478" s="46">
        <f t="shared" si="43"/>
      </c>
      <c r="F478" s="46">
        <f t="shared" si="44"/>
      </c>
      <c r="G478" s="46">
        <f t="shared" si="45"/>
      </c>
      <c r="H478" s="46">
        <f t="shared" si="47"/>
      </c>
    </row>
    <row r="479" spans="2:8" ht="15">
      <c r="B479" s="43">
        <f>+IF(MAX(B$17:B478)=$D$9,"",B478+1)</f>
      </c>
      <c r="C479" s="44">
        <f t="shared" si="46"/>
      </c>
      <c r="D479" s="47">
        <f t="shared" si="42"/>
      </c>
      <c r="E479" s="46">
        <f t="shared" si="43"/>
      </c>
      <c r="F479" s="46">
        <f t="shared" si="44"/>
      </c>
      <c r="G479" s="46">
        <f t="shared" si="45"/>
      </c>
      <c r="H479" s="46">
        <f t="shared" si="47"/>
      </c>
    </row>
    <row r="480" spans="2:8" ht="15">
      <c r="B480" s="43">
        <f>+IF(MAX(B$17:B479)=$D$9,"",B479+1)</f>
      </c>
      <c r="C480" s="44">
        <f t="shared" si="46"/>
      </c>
      <c r="D480" s="47">
        <f t="shared" si="42"/>
      </c>
      <c r="E480" s="46">
        <f t="shared" si="43"/>
      </c>
      <c r="F480" s="46">
        <f t="shared" si="44"/>
      </c>
      <c r="G480" s="46">
        <f t="shared" si="45"/>
      </c>
      <c r="H480" s="46">
        <f t="shared" si="47"/>
      </c>
    </row>
    <row r="481" spans="2:8" ht="15">
      <c r="B481" s="43">
        <f>+IF(MAX(B$17:B480)=$D$9,"",B480+1)</f>
      </c>
      <c r="C481" s="44">
        <f t="shared" si="46"/>
      </c>
      <c r="D481" s="47">
        <f t="shared" si="42"/>
      </c>
      <c r="E481" s="46">
        <f t="shared" si="43"/>
      </c>
      <c r="F481" s="46">
        <f t="shared" si="44"/>
      </c>
      <c r="G481" s="46">
        <f t="shared" si="45"/>
      </c>
      <c r="H481" s="46">
        <f t="shared" si="47"/>
      </c>
    </row>
    <row r="482" spans="2:8" ht="15">
      <c r="B482" s="43">
        <f>+IF(MAX(B$17:B481)=$D$9,"",B481+1)</f>
      </c>
      <c r="C482" s="44">
        <f t="shared" si="46"/>
      </c>
      <c r="D482" s="47">
        <f t="shared" si="42"/>
      </c>
      <c r="E482" s="46">
        <f t="shared" si="43"/>
      </c>
      <c r="F482" s="46">
        <f t="shared" si="44"/>
      </c>
      <c r="G482" s="46">
        <f t="shared" si="45"/>
      </c>
      <c r="H482" s="46">
        <f t="shared" si="47"/>
      </c>
    </row>
    <row r="483" spans="2:8" ht="15">
      <c r="B483" s="43">
        <f>+IF(MAX(B$17:B482)=$D$9,"",B482+1)</f>
      </c>
      <c r="C483" s="44">
        <f t="shared" si="46"/>
      </c>
      <c r="D483" s="47">
        <f t="shared" si="42"/>
      </c>
      <c r="E483" s="46">
        <f t="shared" si="43"/>
      </c>
      <c r="F483" s="46">
        <f t="shared" si="44"/>
      </c>
      <c r="G483" s="46">
        <f t="shared" si="45"/>
      </c>
      <c r="H483" s="46">
        <f t="shared" si="47"/>
      </c>
    </row>
    <row r="484" spans="2:8" ht="15">
      <c r="B484" s="43">
        <f>+IF(MAX(B$17:B483)=$D$9,"",B483+1)</f>
      </c>
      <c r="C484" s="44">
        <f t="shared" si="46"/>
      </c>
      <c r="D484" s="47">
        <f t="shared" si="42"/>
      </c>
      <c r="E484" s="46">
        <f t="shared" si="43"/>
      </c>
      <c r="F484" s="46">
        <f t="shared" si="44"/>
      </c>
      <c r="G484" s="46">
        <f t="shared" si="45"/>
      </c>
      <c r="H484" s="46">
        <f t="shared" si="47"/>
      </c>
    </row>
    <row r="485" spans="2:8" ht="15">
      <c r="B485" s="43">
        <f>+IF(MAX(B$17:B484)=$D$9,"",B484+1)</f>
      </c>
      <c r="C485" s="44">
        <f t="shared" si="46"/>
      </c>
      <c r="D485" s="47">
        <f t="shared" si="42"/>
      </c>
      <c r="E485" s="46">
        <f t="shared" si="43"/>
      </c>
      <c r="F485" s="46">
        <f t="shared" si="44"/>
      </c>
      <c r="G485" s="46">
        <f t="shared" si="45"/>
      </c>
      <c r="H485" s="46">
        <f t="shared" si="47"/>
      </c>
    </row>
    <row r="486" spans="2:8" ht="15">
      <c r="B486" s="43">
        <f>+IF(MAX(B$17:B485)=$D$9,"",B485+1)</f>
      </c>
      <c r="C486" s="44">
        <f t="shared" si="46"/>
      </c>
      <c r="D486" s="47">
        <f t="shared" si="42"/>
      </c>
      <c r="E486" s="46">
        <f t="shared" si="43"/>
      </c>
      <c r="F486" s="46">
        <f t="shared" si="44"/>
      </c>
      <c r="G486" s="46">
        <f t="shared" si="45"/>
      </c>
      <c r="H486" s="46">
        <f t="shared" si="47"/>
      </c>
    </row>
    <row r="487" spans="2:8" ht="15">
      <c r="B487" s="43">
        <f>+IF(MAX(B$17:B486)=$D$9,"",B486+1)</f>
      </c>
      <c r="C487" s="44">
        <f t="shared" si="46"/>
      </c>
      <c r="D487" s="47">
        <f t="shared" si="42"/>
      </c>
      <c r="E487" s="46">
        <f t="shared" si="43"/>
      </c>
      <c r="F487" s="46">
        <f t="shared" si="44"/>
      </c>
      <c r="G487" s="46">
        <f t="shared" si="45"/>
      </c>
      <c r="H487" s="46">
        <f t="shared" si="47"/>
      </c>
    </row>
    <row r="488" spans="2:8" ht="15">
      <c r="B488" s="43">
        <f>+IF(MAX(B$17:B487)=$D$9,"",B487+1)</f>
      </c>
      <c r="C488" s="44">
        <f t="shared" si="46"/>
      </c>
      <c r="D488" s="47">
        <f t="shared" si="42"/>
      </c>
      <c r="E488" s="46">
        <f t="shared" si="43"/>
      </c>
      <c r="F488" s="46">
        <f t="shared" si="44"/>
      </c>
      <c r="G488" s="46">
        <f t="shared" si="45"/>
      </c>
      <c r="H488" s="46">
        <f t="shared" si="47"/>
      </c>
    </row>
    <row r="489" spans="2:8" ht="15">
      <c r="B489" s="43">
        <f>+IF(MAX(B$17:B488)=$D$9,"",B488+1)</f>
      </c>
      <c r="C489" s="44">
        <f t="shared" si="46"/>
      </c>
      <c r="D489" s="47">
        <f t="shared" si="42"/>
      </c>
      <c r="E489" s="46">
        <f t="shared" si="43"/>
      </c>
      <c r="F489" s="46">
        <f t="shared" si="44"/>
      </c>
      <c r="G489" s="46">
        <f t="shared" si="45"/>
      </c>
      <c r="H489" s="46">
        <f t="shared" si="47"/>
      </c>
    </row>
    <row r="490" spans="2:8" ht="15">
      <c r="B490" s="43">
        <f>+IF(MAX(B$17:B489)=$D$9,"",B489+1)</f>
      </c>
      <c r="C490" s="44">
        <f t="shared" si="46"/>
      </c>
      <c r="D490" s="47">
        <f t="shared" si="42"/>
      </c>
      <c r="E490" s="46">
        <f t="shared" si="43"/>
      </c>
      <c r="F490" s="46">
        <f t="shared" si="44"/>
      </c>
      <c r="G490" s="46">
        <f t="shared" si="45"/>
      </c>
      <c r="H490" s="46">
        <f t="shared" si="47"/>
      </c>
    </row>
    <row r="491" spans="2:8" ht="15">
      <c r="B491" s="43">
        <f>+IF(MAX(B$17:B490)=$D$9,"",B490+1)</f>
      </c>
      <c r="C491" s="44">
        <f t="shared" si="46"/>
      </c>
      <c r="D491" s="47">
        <f t="shared" si="42"/>
      </c>
      <c r="E491" s="46">
        <f t="shared" si="43"/>
      </c>
      <c r="F491" s="46">
        <f t="shared" si="44"/>
      </c>
      <c r="G491" s="46">
        <f t="shared" si="45"/>
      </c>
      <c r="H491" s="46">
        <f t="shared" si="47"/>
      </c>
    </row>
    <row r="492" spans="2:8" ht="15">
      <c r="B492" s="43">
        <f>+IF(MAX(B$17:B491)=$D$9,"",B491+1)</f>
      </c>
      <c r="C492" s="44">
        <f t="shared" si="46"/>
      </c>
      <c r="D492" s="47">
        <f t="shared" si="42"/>
      </c>
      <c r="E492" s="46">
        <f t="shared" si="43"/>
      </c>
      <c r="F492" s="46">
        <f t="shared" si="44"/>
      </c>
      <c r="G492" s="46">
        <f t="shared" si="45"/>
      </c>
      <c r="H492" s="46">
        <f t="shared" si="47"/>
      </c>
    </row>
    <row r="493" spans="2:8" ht="15">
      <c r="B493" s="43">
        <f>+IF(MAX(B$17:B492)=$D$9,"",B492+1)</f>
      </c>
      <c r="C493" s="44">
        <f t="shared" si="46"/>
      </c>
      <c r="D493" s="47">
        <f t="shared" si="42"/>
      </c>
      <c r="E493" s="46">
        <f t="shared" si="43"/>
      </c>
      <c r="F493" s="46">
        <f t="shared" si="44"/>
      </c>
      <c r="G493" s="46">
        <f t="shared" si="45"/>
      </c>
      <c r="H493" s="46">
        <f t="shared" si="47"/>
      </c>
    </row>
    <row r="494" spans="2:8" ht="15">
      <c r="B494" s="43">
        <f>+IF(MAX(B$17:B493)=$D$9,"",B493+1)</f>
      </c>
      <c r="C494" s="44">
        <f t="shared" si="46"/>
      </c>
      <c r="D494" s="47">
        <f t="shared" si="42"/>
      </c>
      <c r="E494" s="46">
        <f t="shared" si="43"/>
      </c>
      <c r="F494" s="46">
        <f t="shared" si="44"/>
      </c>
      <c r="G494" s="46">
        <f t="shared" si="45"/>
      </c>
      <c r="H494" s="46">
        <f t="shared" si="47"/>
      </c>
    </row>
    <row r="495" spans="2:8" ht="15">
      <c r="B495" s="43">
        <f>+IF(MAX(B$17:B494)=$D$9,"",B494+1)</f>
      </c>
      <c r="C495" s="44">
        <f t="shared" si="46"/>
      </c>
      <c r="D495" s="47">
        <f t="shared" si="42"/>
      </c>
      <c r="E495" s="46">
        <f t="shared" si="43"/>
      </c>
      <c r="F495" s="46">
        <f t="shared" si="44"/>
      </c>
      <c r="G495" s="46">
        <f t="shared" si="45"/>
      </c>
      <c r="H495" s="46">
        <f t="shared" si="47"/>
      </c>
    </row>
    <row r="496" spans="2:8" ht="15">
      <c r="B496" s="43">
        <f>+IF(MAX(B$17:B495)=$D$9,"",B495+1)</f>
      </c>
      <c r="C496" s="44">
        <f t="shared" si="46"/>
      </c>
      <c r="D496" s="47">
        <f t="shared" si="42"/>
      </c>
      <c r="E496" s="46">
        <f t="shared" si="43"/>
      </c>
      <c r="F496" s="46">
        <f t="shared" si="44"/>
      </c>
      <c r="G496" s="46">
        <f t="shared" si="45"/>
      </c>
      <c r="H496" s="46">
        <f t="shared" si="47"/>
      </c>
    </row>
    <row r="497" spans="2:8" ht="15">
      <c r="B497" s="43">
        <f>+IF(MAX(B$17:B496)=$D$9,"",B496+1)</f>
      </c>
      <c r="C497" s="44">
        <f t="shared" si="46"/>
      </c>
      <c r="D497" s="47">
        <f t="shared" si="42"/>
      </c>
      <c r="E497" s="46">
        <f t="shared" si="43"/>
      </c>
      <c r="F497" s="46">
        <f t="shared" si="44"/>
      </c>
      <c r="G497" s="46">
        <f t="shared" si="45"/>
      </c>
      <c r="H497" s="46">
        <f t="shared" si="47"/>
      </c>
    </row>
    <row r="498" spans="2:8" ht="15">
      <c r="B498" s="43">
        <f>+IF(MAX(B$17:B497)=$D$9,"",B497+1)</f>
      </c>
      <c r="C498" s="44">
        <f t="shared" si="46"/>
      </c>
      <c r="D498" s="47">
        <f t="shared" si="42"/>
      </c>
      <c r="E498" s="46">
        <f t="shared" si="43"/>
      </c>
      <c r="F498" s="46">
        <f t="shared" si="44"/>
      </c>
      <c r="G498" s="46">
        <f t="shared" si="45"/>
      </c>
      <c r="H498" s="46">
        <f t="shared" si="47"/>
      </c>
    </row>
    <row r="499" spans="2:8" ht="15">
      <c r="B499" s="43">
        <f>+IF(MAX(B$17:B498)=$D$9,"",B498+1)</f>
      </c>
      <c r="C499" s="44">
        <f t="shared" si="46"/>
      </c>
      <c r="D499" s="47">
        <f t="shared" si="42"/>
      </c>
      <c r="E499" s="46">
        <f t="shared" si="43"/>
      </c>
      <c r="F499" s="46">
        <f t="shared" si="44"/>
      </c>
      <c r="G499" s="46">
        <f t="shared" si="45"/>
      </c>
      <c r="H499" s="46">
        <f t="shared" si="47"/>
      </c>
    </row>
    <row r="500" spans="2:8" ht="15">
      <c r="B500" s="43">
        <f>+IF(MAX(B$17:B499)=$D$9,"",B499+1)</f>
      </c>
      <c r="C500" s="44">
        <f t="shared" si="46"/>
      </c>
      <c r="D500" s="47">
        <f t="shared" si="42"/>
      </c>
      <c r="E500" s="46">
        <f t="shared" si="43"/>
      </c>
      <c r="F500" s="46">
        <f t="shared" si="44"/>
      </c>
      <c r="G500" s="46">
        <f t="shared" si="45"/>
      </c>
      <c r="H500" s="46">
        <f t="shared" si="47"/>
      </c>
    </row>
    <row r="501" spans="2:8" ht="15">
      <c r="B501" s="43">
        <f>+IF(MAX(B$17:B500)=$D$9,"",B500+1)</f>
      </c>
      <c r="C501" s="44">
        <f t="shared" si="46"/>
      </c>
      <c r="D501" s="47">
        <f t="shared" si="42"/>
      </c>
      <c r="E501" s="46">
        <f t="shared" si="43"/>
      </c>
      <c r="F501" s="46">
        <f t="shared" si="44"/>
      </c>
      <c r="G501" s="46">
        <f t="shared" si="45"/>
      </c>
      <c r="H501" s="46">
        <f t="shared" si="47"/>
      </c>
    </row>
    <row r="502" spans="2:8" ht="15">
      <c r="B502" s="43">
        <f>+IF(MAX(B$17:B501)=$D$9,"",B501+1)</f>
      </c>
      <c r="C502" s="44">
        <f t="shared" si="46"/>
      </c>
      <c r="D502" s="47">
        <f t="shared" si="42"/>
      </c>
      <c r="E502" s="46">
        <f t="shared" si="43"/>
      </c>
      <c r="F502" s="46">
        <f t="shared" si="44"/>
      </c>
      <c r="G502" s="46">
        <f t="shared" si="45"/>
      </c>
      <c r="H502" s="46">
        <f t="shared" si="47"/>
      </c>
    </row>
    <row r="503" spans="2:8" ht="15">
      <c r="B503" s="43">
        <f>+IF(MAX(B$17:B502)=$D$9,"",B502+1)</f>
      </c>
      <c r="C503" s="44">
        <f t="shared" si="46"/>
      </c>
      <c r="D503" s="47">
        <f t="shared" si="42"/>
      </c>
      <c r="E503" s="46">
        <f t="shared" si="43"/>
      </c>
      <c r="F503" s="46">
        <f t="shared" si="44"/>
      </c>
      <c r="G503" s="46">
        <f t="shared" si="45"/>
      </c>
      <c r="H503" s="46">
        <f t="shared" si="47"/>
      </c>
    </row>
    <row r="504" spans="2:8" ht="15">
      <c r="B504" s="43">
        <f>+IF(MAX(B$17:B503)=$D$9,"",B503+1)</f>
      </c>
      <c r="C504" s="44">
        <f t="shared" si="46"/>
      </c>
      <c r="D504" s="47">
        <f t="shared" si="42"/>
      </c>
      <c r="E504" s="46">
        <f t="shared" si="43"/>
      </c>
      <c r="F504" s="46">
        <f t="shared" si="44"/>
      </c>
      <c r="G504" s="46">
        <f t="shared" si="45"/>
      </c>
      <c r="H504" s="46">
        <f t="shared" si="47"/>
      </c>
    </row>
    <row r="505" spans="2:8" ht="15">
      <c r="B505" s="43">
        <f>+IF(MAX(B$17:B504)=$D$9,"",B504+1)</f>
      </c>
      <c r="C505" s="44">
        <f t="shared" si="46"/>
      </c>
      <c r="D505" s="47">
        <f t="shared" si="42"/>
      </c>
      <c r="E505" s="46">
        <f t="shared" si="43"/>
      </c>
      <c r="F505" s="46">
        <f t="shared" si="44"/>
      </c>
      <c r="G505" s="46">
        <f t="shared" si="45"/>
      </c>
      <c r="H505" s="46">
        <f t="shared" si="47"/>
      </c>
    </row>
    <row r="506" spans="2:8" ht="15">
      <c r="B506" s="43">
        <f>+IF(MAX(B$17:B505)=$D$9,"",B505+1)</f>
      </c>
      <c r="C506" s="44">
        <f t="shared" si="46"/>
      </c>
      <c r="D506" s="47">
        <f aca="true" t="shared" si="48" ref="D506:D517">+IF(B506="","",IF(B506&gt;$D$9,0,IF(B506=$D$9,C505,IF($D$962="francese",F506-E506,$C$17/$D$9))))</f>
      </c>
      <c r="E506" s="46">
        <f aca="true" t="shared" si="49" ref="E506:E517">+IF(B506="","",ROUND(C505*$D$10/$D$8,2))</f>
      </c>
      <c r="F506" s="46">
        <f aca="true" t="shared" si="50" ref="F506:F517">IF(B506="","",IF(B506&gt;$D$9,0,IF($D$962="francese",-PMT($D$10/$D$8,$D$9,$C$17,0,0),D506+E506)))</f>
      </c>
      <c r="G506" s="46">
        <f aca="true" t="shared" si="51" ref="G506:G517">+IF(B506="","",IF(B506&gt;$D$9,0,$D$11))</f>
      </c>
      <c r="H506" s="46">
        <f t="shared" si="47"/>
      </c>
    </row>
    <row r="507" spans="2:8" ht="15">
      <c r="B507" s="43">
        <f>+IF(MAX(B$17:B506)=$D$9,"",B506+1)</f>
      </c>
      <c r="C507" s="44">
        <f aca="true" t="shared" si="52" ref="C507:C517">+IF(B507="","",C506-D507)</f>
      </c>
      <c r="D507" s="47">
        <f t="shared" si="48"/>
      </c>
      <c r="E507" s="46">
        <f t="shared" si="49"/>
      </c>
      <c r="F507" s="46">
        <f t="shared" si="50"/>
      </c>
      <c r="G507" s="46">
        <f t="shared" si="51"/>
      </c>
      <c r="H507" s="46">
        <f t="shared" si="47"/>
      </c>
    </row>
    <row r="508" spans="2:8" ht="15">
      <c r="B508" s="43">
        <f>+IF(MAX(B$17:B507)=$D$9,"",B507+1)</f>
      </c>
      <c r="C508" s="44">
        <f t="shared" si="52"/>
      </c>
      <c r="D508" s="47">
        <f t="shared" si="48"/>
      </c>
      <c r="E508" s="46">
        <f t="shared" si="49"/>
      </c>
      <c r="F508" s="46">
        <f t="shared" si="50"/>
      </c>
      <c r="G508" s="46">
        <f t="shared" si="51"/>
      </c>
      <c r="H508" s="46">
        <f t="shared" si="47"/>
      </c>
    </row>
    <row r="509" spans="2:8" ht="15">
      <c r="B509" s="43">
        <f>+IF(MAX(B$17:B508)=$D$9,"",B508+1)</f>
      </c>
      <c r="C509" s="44">
        <f t="shared" si="52"/>
      </c>
      <c r="D509" s="47">
        <f t="shared" si="48"/>
      </c>
      <c r="E509" s="46">
        <f t="shared" si="49"/>
      </c>
      <c r="F509" s="46">
        <f t="shared" si="50"/>
      </c>
      <c r="G509" s="46">
        <f t="shared" si="51"/>
      </c>
      <c r="H509" s="46">
        <f t="shared" si="47"/>
      </c>
    </row>
    <row r="510" spans="2:8" ht="15">
      <c r="B510" s="43">
        <f>+IF(MAX(B$17:B509)=$D$9,"",B509+1)</f>
      </c>
      <c r="C510" s="44">
        <f t="shared" si="52"/>
      </c>
      <c r="D510" s="47">
        <f t="shared" si="48"/>
      </c>
      <c r="E510" s="46">
        <f t="shared" si="49"/>
      </c>
      <c r="F510" s="46">
        <f t="shared" si="50"/>
      </c>
      <c r="G510" s="46">
        <f t="shared" si="51"/>
      </c>
      <c r="H510" s="46">
        <f t="shared" si="47"/>
      </c>
    </row>
    <row r="511" spans="2:8" ht="15">
      <c r="B511" s="43">
        <f>+IF(MAX(B$17:B510)=$D$9,"",B510+1)</f>
      </c>
      <c r="C511" s="44">
        <f t="shared" si="52"/>
      </c>
      <c r="D511" s="47">
        <f t="shared" si="48"/>
      </c>
      <c r="E511" s="46">
        <f t="shared" si="49"/>
      </c>
      <c r="F511" s="46">
        <f t="shared" si="50"/>
      </c>
      <c r="G511" s="46">
        <f t="shared" si="51"/>
      </c>
      <c r="H511" s="46">
        <f t="shared" si="47"/>
      </c>
    </row>
    <row r="512" spans="2:8" ht="15">
      <c r="B512" s="43">
        <f>+IF(MAX(B$17:B511)=$D$9,"",B511+1)</f>
      </c>
      <c r="C512" s="44">
        <f t="shared" si="52"/>
      </c>
      <c r="D512" s="47">
        <f t="shared" si="48"/>
      </c>
      <c r="E512" s="46">
        <f t="shared" si="49"/>
      </c>
      <c r="F512" s="46">
        <f t="shared" si="50"/>
      </c>
      <c r="G512" s="46">
        <f t="shared" si="51"/>
      </c>
      <c r="H512" s="46">
        <f t="shared" si="47"/>
      </c>
    </row>
    <row r="513" spans="2:8" ht="15">
      <c r="B513" s="43">
        <f>+IF(MAX(B$17:B512)=$D$9,"",B512+1)</f>
      </c>
      <c r="C513" s="44">
        <f t="shared" si="52"/>
      </c>
      <c r="D513" s="47">
        <f t="shared" si="48"/>
      </c>
      <c r="E513" s="46">
        <f t="shared" si="49"/>
      </c>
      <c r="F513" s="46">
        <f t="shared" si="50"/>
      </c>
      <c r="G513" s="46">
        <f t="shared" si="51"/>
      </c>
      <c r="H513" s="46">
        <f t="shared" si="47"/>
      </c>
    </row>
    <row r="514" spans="2:8" ht="15">
      <c r="B514" s="43">
        <f>+IF(MAX(B$17:B513)=$D$9,"",B513+1)</f>
      </c>
      <c r="C514" s="44">
        <f t="shared" si="52"/>
      </c>
      <c r="D514" s="47">
        <f t="shared" si="48"/>
      </c>
      <c r="E514" s="46">
        <f t="shared" si="49"/>
      </c>
      <c r="F514" s="46">
        <f t="shared" si="50"/>
      </c>
      <c r="G514" s="46">
        <f t="shared" si="51"/>
      </c>
      <c r="H514" s="46">
        <f t="shared" si="47"/>
      </c>
    </row>
    <row r="515" spans="2:8" ht="15">
      <c r="B515" s="43">
        <f>+IF(MAX(B$17:B514)=$D$9,"",B514+1)</f>
      </c>
      <c r="C515" s="44">
        <f t="shared" si="52"/>
      </c>
      <c r="D515" s="47">
        <f t="shared" si="48"/>
      </c>
      <c r="E515" s="46">
        <f t="shared" si="49"/>
      </c>
      <c r="F515" s="46">
        <f t="shared" si="50"/>
      </c>
      <c r="G515" s="46">
        <f t="shared" si="51"/>
      </c>
      <c r="H515" s="46">
        <f t="shared" si="47"/>
      </c>
    </row>
    <row r="516" spans="2:8" ht="15">
      <c r="B516" s="43">
        <f>+IF(MAX(B$17:B515)=$D$9,"",B515+1)</f>
      </c>
      <c r="C516" s="44">
        <f t="shared" si="52"/>
      </c>
      <c r="D516" s="47">
        <f t="shared" si="48"/>
      </c>
      <c r="E516" s="46">
        <f t="shared" si="49"/>
      </c>
      <c r="F516" s="46">
        <f t="shared" si="50"/>
      </c>
      <c r="G516" s="46">
        <f t="shared" si="51"/>
      </c>
      <c r="H516" s="46">
        <f t="shared" si="47"/>
      </c>
    </row>
    <row r="517" spans="2:8" ht="15">
      <c r="B517" s="43">
        <f>+IF(MAX(B$17:B516)=$D$9,"",B516+1)</f>
      </c>
      <c r="C517" s="44">
        <f t="shared" si="52"/>
      </c>
      <c r="D517" s="47">
        <f t="shared" si="48"/>
      </c>
      <c r="E517" s="46">
        <f t="shared" si="49"/>
      </c>
      <c r="F517" s="46">
        <f t="shared" si="50"/>
      </c>
      <c r="G517" s="46">
        <f t="shared" si="51"/>
      </c>
      <c r="H517" s="46">
        <f t="shared" si="47"/>
      </c>
    </row>
    <row r="518" spans="3:8" ht="15">
      <c r="C518" s="44"/>
      <c r="D518" s="47"/>
      <c r="E518" s="46"/>
      <c r="F518" s="46"/>
      <c r="G518" s="46"/>
      <c r="H518" s="46"/>
    </row>
    <row r="519" ht="15">
      <c r="C519" s="48"/>
    </row>
    <row r="520" ht="15">
      <c r="C520" s="48"/>
    </row>
    <row r="521" ht="15">
      <c r="C521" s="48"/>
    </row>
    <row r="522" ht="15">
      <c r="C522" s="48"/>
    </row>
    <row r="523" ht="15">
      <c r="C523" s="48"/>
    </row>
    <row r="524" ht="15">
      <c r="C524" s="48"/>
    </row>
    <row r="525" ht="15">
      <c r="C525" s="48"/>
    </row>
    <row r="526" ht="15">
      <c r="C526" s="48"/>
    </row>
    <row r="527" ht="15">
      <c r="C527" s="48"/>
    </row>
    <row r="528" ht="15">
      <c r="C528" s="48"/>
    </row>
    <row r="529" ht="15">
      <c r="C529" s="48"/>
    </row>
    <row r="530" ht="15">
      <c r="C530" s="48"/>
    </row>
    <row r="531" ht="15">
      <c r="C531" s="48"/>
    </row>
    <row r="532" ht="15">
      <c r="C532" s="48"/>
    </row>
    <row r="533" ht="15">
      <c r="C533" s="48"/>
    </row>
    <row r="534" ht="15">
      <c r="C534" s="48"/>
    </row>
    <row r="535" ht="15">
      <c r="C535" s="48"/>
    </row>
    <row r="536" ht="15">
      <c r="C536" s="48"/>
    </row>
    <row r="537" ht="15">
      <c r="C537" s="48"/>
    </row>
    <row r="538" ht="15">
      <c r="C538" s="48"/>
    </row>
    <row r="539" ht="15">
      <c r="C539" s="48"/>
    </row>
    <row r="540" ht="15">
      <c r="C540" s="48"/>
    </row>
    <row r="541" ht="15">
      <c r="C541" s="48"/>
    </row>
    <row r="542" ht="15">
      <c r="C542" s="48"/>
    </row>
    <row r="543" ht="15">
      <c r="C543" s="48"/>
    </row>
    <row r="544" ht="15">
      <c r="C544" s="48"/>
    </row>
    <row r="545" ht="15">
      <c r="C545" s="48"/>
    </row>
    <row r="546" ht="15">
      <c r="C546" s="48"/>
    </row>
    <row r="547" ht="15">
      <c r="C547" s="48"/>
    </row>
    <row r="548" ht="15">
      <c r="C548" s="48"/>
    </row>
    <row r="549" ht="15">
      <c r="C549" s="48"/>
    </row>
    <row r="550" ht="15">
      <c r="C550" s="48"/>
    </row>
    <row r="551" ht="15">
      <c r="C551" s="48"/>
    </row>
    <row r="552" ht="15">
      <c r="C552" s="48"/>
    </row>
    <row r="553" ht="15">
      <c r="C553" s="48"/>
    </row>
    <row r="554" ht="15">
      <c r="C554" s="48"/>
    </row>
    <row r="555" ht="15">
      <c r="C555" s="48"/>
    </row>
    <row r="556" ht="15">
      <c r="C556" s="48"/>
    </row>
    <row r="557" ht="15">
      <c r="C557" s="48"/>
    </row>
    <row r="558" ht="15">
      <c r="C558" s="48"/>
    </row>
    <row r="559" ht="15">
      <c r="C559" s="48"/>
    </row>
    <row r="560" ht="15">
      <c r="C560" s="48"/>
    </row>
    <row r="561" ht="15">
      <c r="C561" s="48"/>
    </row>
    <row r="562" ht="15">
      <c r="C562" s="48"/>
    </row>
    <row r="563" ht="15">
      <c r="C563" s="48"/>
    </row>
    <row r="564" ht="15">
      <c r="C564" s="48"/>
    </row>
    <row r="565" ht="15">
      <c r="C565" s="48"/>
    </row>
    <row r="566" ht="15">
      <c r="C566" s="48"/>
    </row>
    <row r="567" ht="15">
      <c r="C567" s="48"/>
    </row>
    <row r="568" ht="15">
      <c r="C568" s="48"/>
    </row>
    <row r="569" ht="15">
      <c r="C569" s="48"/>
    </row>
    <row r="570" ht="15">
      <c r="C570" s="48"/>
    </row>
    <row r="571" ht="15">
      <c r="C571" s="48"/>
    </row>
    <row r="572" ht="15">
      <c r="C572" s="48"/>
    </row>
    <row r="573" ht="15">
      <c r="C573" s="48"/>
    </row>
    <row r="574" ht="15">
      <c r="C574" s="48"/>
    </row>
    <row r="575" ht="15">
      <c r="C575" s="48"/>
    </row>
    <row r="576" ht="15">
      <c r="C576" s="48"/>
    </row>
    <row r="577" ht="15">
      <c r="C577" s="48"/>
    </row>
    <row r="578" ht="15">
      <c r="C578" s="48"/>
    </row>
    <row r="579" ht="15">
      <c r="C579" s="48"/>
    </row>
    <row r="580" ht="15">
      <c r="C580" s="48"/>
    </row>
    <row r="581" ht="15">
      <c r="C581" s="48"/>
    </row>
    <row r="582" ht="15">
      <c r="C582" s="48"/>
    </row>
    <row r="583" ht="15">
      <c r="C583" s="48"/>
    </row>
    <row r="584" ht="15">
      <c r="C584" s="48"/>
    </row>
    <row r="585" ht="15">
      <c r="C585" s="48"/>
    </row>
    <row r="586" ht="15">
      <c r="C586" s="48"/>
    </row>
    <row r="587" ht="15">
      <c r="C587" s="48"/>
    </row>
    <row r="588" ht="15">
      <c r="C588" s="48"/>
    </row>
    <row r="589" ht="15">
      <c r="C589" s="48"/>
    </row>
    <row r="590" ht="15">
      <c r="C590" s="48"/>
    </row>
    <row r="591" ht="15">
      <c r="C591" s="48"/>
    </row>
    <row r="592" ht="15">
      <c r="C592" s="48"/>
    </row>
    <row r="593" ht="15">
      <c r="C593" s="49"/>
    </row>
    <row r="594" ht="15">
      <c r="C594" s="49"/>
    </row>
    <row r="595" ht="15">
      <c r="C595" s="49"/>
    </row>
    <row r="596" ht="15">
      <c r="C596" s="49"/>
    </row>
    <row r="597" ht="15">
      <c r="C597" s="49"/>
    </row>
    <row r="598" ht="15">
      <c r="C598" s="49"/>
    </row>
    <row r="599" ht="15">
      <c r="C599" s="49"/>
    </row>
    <row r="600" ht="15">
      <c r="C600" s="49"/>
    </row>
    <row r="601" ht="15">
      <c r="C601" s="49"/>
    </row>
    <row r="602" ht="15">
      <c r="C602" s="49"/>
    </row>
    <row r="603" ht="15">
      <c r="C603" s="49"/>
    </row>
    <row r="604" ht="15">
      <c r="C604" s="49"/>
    </row>
    <row r="605" ht="15">
      <c r="C605" s="49"/>
    </row>
    <row r="606" ht="15">
      <c r="C606" s="49"/>
    </row>
    <row r="607" ht="15">
      <c r="C607" s="49"/>
    </row>
    <row r="608" ht="15">
      <c r="C608" s="49"/>
    </row>
    <row r="609" ht="15">
      <c r="C609" s="49"/>
    </row>
    <row r="610" ht="15">
      <c r="C610" s="49"/>
    </row>
    <row r="611" ht="15">
      <c r="C611" s="49"/>
    </row>
    <row r="612" ht="15">
      <c r="C612" s="49"/>
    </row>
    <row r="613" ht="15">
      <c r="C613" s="49"/>
    </row>
    <row r="614" ht="15">
      <c r="C614" s="49"/>
    </row>
    <row r="615" ht="15">
      <c r="C615" s="49"/>
    </row>
    <row r="616" ht="15">
      <c r="C616" s="49"/>
    </row>
    <row r="617" ht="15">
      <c r="C617" s="49"/>
    </row>
    <row r="618" ht="15">
      <c r="C618" s="49"/>
    </row>
    <row r="619" ht="15">
      <c r="C619" s="49"/>
    </row>
    <row r="620" ht="15">
      <c r="C620" s="49"/>
    </row>
    <row r="621" ht="15">
      <c r="C621" s="49"/>
    </row>
    <row r="622" ht="15">
      <c r="C622" s="49"/>
    </row>
    <row r="623" ht="15">
      <c r="C623" s="49"/>
    </row>
    <row r="624" ht="15">
      <c r="C624" s="49"/>
    </row>
    <row r="625" ht="15">
      <c r="C625" s="49"/>
    </row>
    <row r="626" ht="15">
      <c r="C626" s="49"/>
    </row>
    <row r="627" ht="15">
      <c r="C627" s="49"/>
    </row>
    <row r="628" ht="15">
      <c r="C628" s="49"/>
    </row>
    <row r="629" ht="15">
      <c r="C629" s="49"/>
    </row>
    <row r="630" ht="15">
      <c r="C630" s="49"/>
    </row>
    <row r="631" ht="15">
      <c r="C631" s="49"/>
    </row>
    <row r="632" ht="15">
      <c r="C632" s="49"/>
    </row>
    <row r="633" ht="15">
      <c r="C633" s="49"/>
    </row>
    <row r="634" ht="15">
      <c r="C634" s="49"/>
    </row>
    <row r="635" ht="15">
      <c r="C635" s="49"/>
    </row>
    <row r="636" ht="15">
      <c r="C636" s="49"/>
    </row>
    <row r="637" ht="15">
      <c r="C637" s="49"/>
    </row>
    <row r="638" ht="15">
      <c r="C638" s="49"/>
    </row>
    <row r="639" ht="15">
      <c r="C639" s="49"/>
    </row>
    <row r="640" ht="15">
      <c r="C640" s="49"/>
    </row>
    <row r="641" ht="15">
      <c r="C641" s="49"/>
    </row>
    <row r="642" ht="15">
      <c r="C642" s="49"/>
    </row>
    <row r="643" ht="15">
      <c r="C643" s="49"/>
    </row>
    <row r="644" ht="15">
      <c r="C644" s="49"/>
    </row>
    <row r="645" ht="15">
      <c r="C645" s="49"/>
    </row>
    <row r="646" ht="15">
      <c r="C646" s="49"/>
    </row>
    <row r="647" ht="15">
      <c r="C647" s="49"/>
    </row>
    <row r="648" ht="15">
      <c r="C648" s="49"/>
    </row>
    <row r="649" ht="15">
      <c r="C649" s="49"/>
    </row>
    <row r="650" ht="15">
      <c r="C650" s="49"/>
    </row>
    <row r="651" ht="15">
      <c r="C651" s="49"/>
    </row>
    <row r="652" ht="15">
      <c r="C652" s="49"/>
    </row>
    <row r="653" ht="15">
      <c r="C653" s="49"/>
    </row>
    <row r="654" ht="15">
      <c r="C654" s="49"/>
    </row>
    <row r="655" ht="15">
      <c r="C655" s="49"/>
    </row>
    <row r="656" ht="15">
      <c r="C656" s="49"/>
    </row>
    <row r="657" ht="15">
      <c r="C657" s="49"/>
    </row>
    <row r="658" ht="15">
      <c r="C658" s="49"/>
    </row>
    <row r="659" ht="15">
      <c r="C659" s="49"/>
    </row>
    <row r="660" ht="15">
      <c r="C660" s="49"/>
    </row>
    <row r="661" ht="15">
      <c r="C661" s="49"/>
    </row>
    <row r="662" ht="15">
      <c r="C662" s="49"/>
    </row>
    <row r="663" ht="15">
      <c r="C663" s="49"/>
    </row>
    <row r="664" ht="15">
      <c r="C664" s="49"/>
    </row>
    <row r="665" ht="15">
      <c r="C665" s="49"/>
    </row>
    <row r="666" ht="15">
      <c r="C666" s="49"/>
    </row>
    <row r="667" ht="15">
      <c r="C667" s="49"/>
    </row>
    <row r="668" ht="15">
      <c r="C668" s="49"/>
    </row>
    <row r="669" ht="15">
      <c r="C669" s="49"/>
    </row>
    <row r="670" ht="15">
      <c r="C670" s="49"/>
    </row>
    <row r="671" ht="15">
      <c r="C671" s="49"/>
    </row>
    <row r="672" ht="15">
      <c r="C672" s="49"/>
    </row>
    <row r="673" ht="15">
      <c r="C673" s="49"/>
    </row>
    <row r="674" ht="15">
      <c r="C674" s="49"/>
    </row>
    <row r="675" ht="15">
      <c r="C675" s="49"/>
    </row>
    <row r="676" ht="15">
      <c r="C676" s="49"/>
    </row>
    <row r="677" ht="15">
      <c r="C677" s="49"/>
    </row>
    <row r="678" ht="15">
      <c r="C678" s="49"/>
    </row>
    <row r="679" ht="15">
      <c r="C679" s="49"/>
    </row>
    <row r="680" ht="15">
      <c r="C680" s="49"/>
    </row>
    <row r="681" ht="15">
      <c r="C681" s="49"/>
    </row>
    <row r="682" ht="15">
      <c r="C682" s="49"/>
    </row>
    <row r="683" ht="15">
      <c r="C683" s="49"/>
    </row>
    <row r="684" ht="15">
      <c r="C684" s="49"/>
    </row>
    <row r="685" ht="15">
      <c r="C685" s="49"/>
    </row>
    <row r="686" ht="15">
      <c r="C686" s="49"/>
    </row>
    <row r="687" ht="15">
      <c r="C687" s="49"/>
    </row>
    <row r="688" ht="15">
      <c r="C688" s="49"/>
    </row>
    <row r="689" ht="15">
      <c r="C689" s="49"/>
    </row>
    <row r="690" ht="15">
      <c r="C690" s="49"/>
    </row>
    <row r="691" ht="15">
      <c r="C691" s="49"/>
    </row>
    <row r="692" ht="15">
      <c r="C692" s="49"/>
    </row>
    <row r="693" ht="15">
      <c r="C693" s="49"/>
    </row>
    <row r="694" ht="15">
      <c r="C694" s="49"/>
    </row>
    <row r="695" ht="15">
      <c r="C695" s="49"/>
    </row>
    <row r="696" ht="15">
      <c r="C696" s="49"/>
    </row>
    <row r="697" ht="15">
      <c r="C697" s="49"/>
    </row>
    <row r="698" ht="15">
      <c r="C698" s="49"/>
    </row>
    <row r="699" ht="15">
      <c r="C699" s="49"/>
    </row>
    <row r="700" ht="15">
      <c r="C700" s="49"/>
    </row>
    <row r="701" ht="15">
      <c r="C701" s="49"/>
    </row>
    <row r="702" ht="15">
      <c r="C702" s="49"/>
    </row>
    <row r="703" ht="15">
      <c r="C703" s="49"/>
    </row>
    <row r="704" ht="15">
      <c r="C704" s="49"/>
    </row>
    <row r="705" ht="15">
      <c r="C705" s="49"/>
    </row>
    <row r="706" ht="15">
      <c r="C706" s="49"/>
    </row>
    <row r="707" ht="15">
      <c r="C707" s="49"/>
    </row>
    <row r="708" ht="15">
      <c r="C708" s="49"/>
    </row>
    <row r="709" ht="15">
      <c r="C709" s="49"/>
    </row>
    <row r="710" ht="15">
      <c r="C710" s="49"/>
    </row>
    <row r="711" ht="15">
      <c r="C711" s="49"/>
    </row>
    <row r="712" ht="15">
      <c r="C712" s="49"/>
    </row>
    <row r="713" ht="15">
      <c r="C713" s="49"/>
    </row>
    <row r="714" ht="15">
      <c r="C714" s="49"/>
    </row>
    <row r="715" ht="15">
      <c r="C715" s="49"/>
    </row>
    <row r="716" ht="15">
      <c r="C716" s="49"/>
    </row>
    <row r="717" ht="15">
      <c r="C717" s="49"/>
    </row>
    <row r="718" ht="15">
      <c r="C718" s="49"/>
    </row>
    <row r="719" ht="15">
      <c r="C719" s="49"/>
    </row>
    <row r="720" ht="15">
      <c r="C720" s="49"/>
    </row>
    <row r="721" ht="15">
      <c r="C721" s="49"/>
    </row>
    <row r="722" ht="15">
      <c r="C722" s="49"/>
    </row>
    <row r="723" ht="15">
      <c r="C723" s="49"/>
    </row>
    <row r="724" ht="15">
      <c r="C724" s="49"/>
    </row>
    <row r="725" ht="15">
      <c r="C725" s="49"/>
    </row>
    <row r="726" ht="15">
      <c r="C726" s="49"/>
    </row>
    <row r="727" ht="15">
      <c r="C727" s="49"/>
    </row>
    <row r="728" ht="15">
      <c r="C728" s="49"/>
    </row>
    <row r="729" ht="15">
      <c r="C729" s="49"/>
    </row>
    <row r="730" ht="15">
      <c r="C730" s="49"/>
    </row>
    <row r="731" ht="15">
      <c r="C731" s="49"/>
    </row>
    <row r="732" ht="15">
      <c r="C732" s="49"/>
    </row>
    <row r="733" ht="15">
      <c r="C733" s="49"/>
    </row>
    <row r="734" ht="15">
      <c r="C734" s="49"/>
    </row>
    <row r="735" ht="15">
      <c r="C735" s="49"/>
    </row>
    <row r="736" ht="15">
      <c r="C736" s="49"/>
    </row>
    <row r="737" ht="15">
      <c r="C737" s="49"/>
    </row>
    <row r="738" ht="15">
      <c r="C738" s="49"/>
    </row>
    <row r="739" ht="15">
      <c r="C739" s="49"/>
    </row>
    <row r="740" ht="15">
      <c r="C740" s="49"/>
    </row>
    <row r="741" ht="15">
      <c r="C741" s="49"/>
    </row>
    <row r="742" ht="15">
      <c r="C742" s="49"/>
    </row>
    <row r="743" ht="15">
      <c r="C743" s="49"/>
    </row>
    <row r="744" ht="15">
      <c r="C744" s="49"/>
    </row>
    <row r="745" ht="15">
      <c r="C745" s="49"/>
    </row>
    <row r="746" ht="15">
      <c r="C746" s="49"/>
    </row>
    <row r="747" ht="15">
      <c r="C747" s="49"/>
    </row>
    <row r="748" ht="15">
      <c r="C748" s="49"/>
    </row>
    <row r="749" ht="15">
      <c r="C749" s="49"/>
    </row>
    <row r="750" ht="15">
      <c r="C750" s="49"/>
    </row>
    <row r="751" ht="15">
      <c r="C751" s="49"/>
    </row>
    <row r="752" ht="15">
      <c r="C752" s="49"/>
    </row>
    <row r="753" ht="15">
      <c r="C753" s="49"/>
    </row>
    <row r="754" ht="15">
      <c r="C754" s="49"/>
    </row>
    <row r="755" ht="15">
      <c r="C755" s="49"/>
    </row>
    <row r="756" ht="15">
      <c r="C756" s="49"/>
    </row>
    <row r="757" ht="15">
      <c r="C757" s="49"/>
    </row>
    <row r="758" ht="15">
      <c r="C758" s="49"/>
    </row>
    <row r="759" ht="15">
      <c r="C759" s="49"/>
    </row>
    <row r="760" ht="15">
      <c r="C760" s="49"/>
    </row>
    <row r="761" ht="15">
      <c r="C761" s="49"/>
    </row>
    <row r="762" ht="15">
      <c r="C762" s="49"/>
    </row>
    <row r="763" ht="15">
      <c r="C763" s="49"/>
    </row>
    <row r="764" ht="15">
      <c r="C764" s="49"/>
    </row>
    <row r="765" ht="15">
      <c r="C765" s="49"/>
    </row>
    <row r="766" ht="15">
      <c r="C766" s="49"/>
    </row>
    <row r="767" ht="15">
      <c r="C767" s="49"/>
    </row>
    <row r="768" ht="15">
      <c r="C768" s="49"/>
    </row>
    <row r="769" ht="15">
      <c r="C769" s="49"/>
    </row>
    <row r="770" ht="15">
      <c r="C770" s="49"/>
    </row>
    <row r="771" ht="15">
      <c r="C771" s="49"/>
    </row>
    <row r="772" ht="15">
      <c r="C772" s="49"/>
    </row>
    <row r="773" ht="15">
      <c r="C773" s="49"/>
    </row>
    <row r="774" ht="15">
      <c r="C774" s="49"/>
    </row>
    <row r="775" ht="15">
      <c r="C775" s="49"/>
    </row>
    <row r="776" ht="15">
      <c r="C776" s="49"/>
    </row>
    <row r="777" ht="15">
      <c r="C777" s="49"/>
    </row>
    <row r="778" ht="15">
      <c r="C778" s="49"/>
    </row>
    <row r="779" ht="15">
      <c r="C779" s="49"/>
    </row>
    <row r="780" ht="15">
      <c r="C780" s="49"/>
    </row>
    <row r="781" ht="15">
      <c r="C781" s="49"/>
    </row>
    <row r="782" ht="15">
      <c r="C782" s="49"/>
    </row>
    <row r="783" ht="15">
      <c r="C783" s="49"/>
    </row>
    <row r="784" ht="15">
      <c r="C784" s="49"/>
    </row>
    <row r="785" ht="15">
      <c r="C785" s="49"/>
    </row>
    <row r="786" ht="15">
      <c r="C786" s="49"/>
    </row>
    <row r="787" ht="15">
      <c r="C787" s="49"/>
    </row>
    <row r="788" ht="15">
      <c r="C788" s="49"/>
    </row>
    <row r="789" ht="15">
      <c r="C789" s="49"/>
    </row>
    <row r="790" ht="15">
      <c r="C790" s="49"/>
    </row>
    <row r="791" ht="15">
      <c r="C791" s="49"/>
    </row>
    <row r="792" ht="15">
      <c r="C792" s="49"/>
    </row>
    <row r="793" ht="15">
      <c r="C793" s="49"/>
    </row>
    <row r="794" ht="15">
      <c r="C794" s="49"/>
    </row>
    <row r="795" ht="15">
      <c r="C795" s="49"/>
    </row>
    <row r="796" ht="15">
      <c r="C796" s="49"/>
    </row>
    <row r="797" ht="15">
      <c r="C797" s="49"/>
    </row>
    <row r="798" ht="15">
      <c r="C798" s="49"/>
    </row>
    <row r="799" ht="15">
      <c r="C799" s="49"/>
    </row>
    <row r="800" ht="15">
      <c r="C800" s="49"/>
    </row>
    <row r="801" ht="15">
      <c r="C801" s="49"/>
    </row>
    <row r="802" ht="15">
      <c r="C802" s="49"/>
    </row>
    <row r="803" ht="15">
      <c r="C803" s="49"/>
    </row>
    <row r="804" ht="15">
      <c r="C804" s="49"/>
    </row>
    <row r="805" ht="15">
      <c r="C805" s="49"/>
    </row>
    <row r="806" ht="15">
      <c r="C806" s="49"/>
    </row>
    <row r="807" ht="15">
      <c r="C807" s="49"/>
    </row>
    <row r="808" ht="15">
      <c r="C808" s="49"/>
    </row>
    <row r="809" ht="15">
      <c r="C809" s="49"/>
    </row>
    <row r="810" ht="15">
      <c r="C810" s="49"/>
    </row>
    <row r="811" ht="15">
      <c r="C811" s="49"/>
    </row>
    <row r="812" ht="15">
      <c r="C812" s="49"/>
    </row>
    <row r="813" ht="15">
      <c r="C813" s="49"/>
    </row>
    <row r="814" ht="15">
      <c r="C814" s="49"/>
    </row>
    <row r="815" ht="15">
      <c r="C815" s="49"/>
    </row>
    <row r="816" ht="15">
      <c r="C816" s="49"/>
    </row>
    <row r="817" ht="15">
      <c r="C817" s="49"/>
    </row>
    <row r="818" ht="15">
      <c r="C818" s="49"/>
    </row>
    <row r="819" ht="15">
      <c r="C819" s="49"/>
    </row>
    <row r="820" ht="15">
      <c r="C820" s="49"/>
    </row>
    <row r="821" ht="15">
      <c r="C821" s="49"/>
    </row>
    <row r="822" ht="15">
      <c r="C822" s="49"/>
    </row>
    <row r="823" ht="15">
      <c r="C823" s="49"/>
    </row>
    <row r="824" ht="15">
      <c r="C824" s="49"/>
    </row>
    <row r="825" ht="15">
      <c r="C825" s="49"/>
    </row>
    <row r="826" ht="15">
      <c r="C826" s="49"/>
    </row>
    <row r="827" ht="15">
      <c r="C827" s="49"/>
    </row>
    <row r="828" ht="15">
      <c r="C828" s="49"/>
    </row>
    <row r="829" ht="15">
      <c r="C829" s="49"/>
    </row>
    <row r="830" ht="15">
      <c r="C830" s="49"/>
    </row>
    <row r="831" ht="15">
      <c r="C831" s="49"/>
    </row>
    <row r="832" ht="15">
      <c r="C832" s="49"/>
    </row>
    <row r="833" ht="15">
      <c r="C833" s="49"/>
    </row>
    <row r="834" ht="15">
      <c r="C834" s="49"/>
    </row>
    <row r="835" ht="15">
      <c r="C835" s="49"/>
    </row>
    <row r="836" ht="15">
      <c r="C836" s="49"/>
    </row>
    <row r="837" ht="15">
      <c r="C837" s="49"/>
    </row>
    <row r="838" ht="15">
      <c r="C838" s="49"/>
    </row>
    <row r="839" ht="15">
      <c r="C839" s="49"/>
    </row>
    <row r="840" ht="15">
      <c r="C840" s="49"/>
    </row>
    <row r="841" ht="15">
      <c r="C841" s="49"/>
    </row>
    <row r="842" ht="15">
      <c r="C842" s="49"/>
    </row>
    <row r="843" ht="15">
      <c r="C843" s="49"/>
    </row>
    <row r="844" ht="15">
      <c r="C844" s="49"/>
    </row>
    <row r="845" ht="15">
      <c r="C845" s="49"/>
    </row>
    <row r="846" ht="15">
      <c r="C846" s="49"/>
    </row>
    <row r="847" ht="15">
      <c r="C847" s="49"/>
    </row>
    <row r="848" ht="15">
      <c r="C848" s="49"/>
    </row>
    <row r="849" ht="15">
      <c r="C849" s="49"/>
    </row>
    <row r="850" ht="15">
      <c r="C850" s="49"/>
    </row>
    <row r="851" ht="15">
      <c r="C851" s="49"/>
    </row>
    <row r="852" ht="15">
      <c r="C852" s="49"/>
    </row>
    <row r="853" ht="15">
      <c r="C853" s="49"/>
    </row>
    <row r="854" ht="15">
      <c r="C854" s="49"/>
    </row>
    <row r="855" ht="15">
      <c r="C855" s="49"/>
    </row>
    <row r="856" ht="15">
      <c r="C856" s="49"/>
    </row>
    <row r="857" ht="15">
      <c r="C857" s="49"/>
    </row>
    <row r="858" ht="15">
      <c r="C858" s="49"/>
    </row>
    <row r="859" ht="15">
      <c r="C859" s="49"/>
    </row>
    <row r="860" spans="3:4" ht="15">
      <c r="C860" s="49"/>
      <c r="D860" s="50"/>
    </row>
    <row r="861" spans="3:4" ht="15">
      <c r="C861" s="49"/>
      <c r="D861" s="50"/>
    </row>
    <row r="862" spans="3:4" ht="15">
      <c r="C862" s="49"/>
      <c r="D862" s="50"/>
    </row>
    <row r="863" spans="3:4" ht="15">
      <c r="C863" s="49"/>
      <c r="D863" s="50"/>
    </row>
    <row r="864" spans="3:4" ht="15">
      <c r="C864" s="49"/>
      <c r="D864" s="50"/>
    </row>
    <row r="865" spans="3:4" ht="15">
      <c r="C865" s="49"/>
      <c r="D865" s="50"/>
    </row>
    <row r="866" spans="3:4" ht="15">
      <c r="C866" s="49"/>
      <c r="D866" s="50"/>
    </row>
    <row r="867" spans="3:4" ht="15">
      <c r="C867" s="49"/>
      <c r="D867" s="50"/>
    </row>
    <row r="868" spans="3:4" ht="15">
      <c r="C868" s="49"/>
      <c r="D868" s="50"/>
    </row>
    <row r="869" spans="3:4" ht="15">
      <c r="C869" s="49"/>
      <c r="D869" s="50"/>
    </row>
    <row r="870" spans="3:4" ht="15">
      <c r="C870" s="49"/>
      <c r="D870" s="50"/>
    </row>
    <row r="871" spans="3:4" ht="15">
      <c r="C871" s="49"/>
      <c r="D871" s="50"/>
    </row>
    <row r="872" spans="3:4" ht="15">
      <c r="C872" s="49"/>
      <c r="D872" s="50"/>
    </row>
    <row r="873" spans="3:4" ht="15">
      <c r="C873" s="49"/>
      <c r="D873" s="50"/>
    </row>
    <row r="874" spans="3:4" ht="15">
      <c r="C874" s="49"/>
      <c r="D874" s="50"/>
    </row>
    <row r="875" spans="3:4" ht="15">
      <c r="C875" s="49"/>
      <c r="D875" s="50"/>
    </row>
    <row r="876" spans="3:4" ht="15">
      <c r="C876" s="49"/>
      <c r="D876" s="50"/>
    </row>
    <row r="877" spans="3:4" ht="15">
      <c r="C877" s="49"/>
      <c r="D877" s="50"/>
    </row>
    <row r="878" spans="3:4" ht="15">
      <c r="C878" s="49"/>
      <c r="D878" s="50"/>
    </row>
    <row r="879" spans="3:4" ht="15">
      <c r="C879" s="49"/>
      <c r="D879" s="50"/>
    </row>
    <row r="880" spans="3:4" ht="15">
      <c r="C880" s="49"/>
      <c r="D880" s="50"/>
    </row>
    <row r="881" spans="3:4" ht="15">
      <c r="C881" s="49"/>
      <c r="D881" s="50"/>
    </row>
    <row r="882" spans="3:4" ht="15">
      <c r="C882" s="49"/>
      <c r="D882" s="50"/>
    </row>
    <row r="883" spans="3:4" ht="15">
      <c r="C883" s="49"/>
      <c r="D883" s="50"/>
    </row>
    <row r="884" spans="3:4" ht="15">
      <c r="C884" s="49"/>
      <c r="D884" s="50"/>
    </row>
    <row r="885" spans="3:4" ht="15">
      <c r="C885" s="49"/>
      <c r="D885" s="50"/>
    </row>
    <row r="886" spans="3:4" ht="15">
      <c r="C886" s="49"/>
      <c r="D886" s="50"/>
    </row>
    <row r="887" spans="3:4" ht="15">
      <c r="C887" s="49"/>
      <c r="D887" s="50"/>
    </row>
    <row r="888" spans="3:4" ht="15">
      <c r="C888" s="49"/>
      <c r="D888" s="50"/>
    </row>
    <row r="889" spans="3:4" ht="15">
      <c r="C889" s="49"/>
      <c r="D889" s="50"/>
    </row>
    <row r="890" spans="3:4" ht="15">
      <c r="C890" s="49"/>
      <c r="D890" s="50"/>
    </row>
    <row r="891" spans="3:4" ht="15">
      <c r="C891" s="49"/>
      <c r="D891" s="50"/>
    </row>
    <row r="892" spans="3:4" ht="15">
      <c r="C892" s="49"/>
      <c r="D892" s="50"/>
    </row>
    <row r="893" spans="3:4" ht="15">
      <c r="C893" s="49"/>
      <c r="D893" s="50"/>
    </row>
    <row r="894" spans="3:4" ht="15">
      <c r="C894" s="49"/>
      <c r="D894" s="50"/>
    </row>
    <row r="895" spans="3:4" ht="15">
      <c r="C895" s="49"/>
      <c r="D895" s="50"/>
    </row>
    <row r="896" spans="3:4" ht="15">
      <c r="C896" s="49"/>
      <c r="D896" s="50"/>
    </row>
    <row r="897" spans="3:4" ht="15">
      <c r="C897" s="49"/>
      <c r="D897" s="50"/>
    </row>
    <row r="898" spans="3:4" ht="15">
      <c r="C898" s="49"/>
      <c r="D898" s="50"/>
    </row>
    <row r="899" spans="3:4" ht="15">
      <c r="C899" s="49"/>
      <c r="D899" s="50"/>
    </row>
    <row r="900" spans="3:4" ht="15">
      <c r="C900" s="49"/>
      <c r="D900" s="50"/>
    </row>
    <row r="901" spans="3:4" ht="15">
      <c r="C901" s="49"/>
      <c r="D901" s="50"/>
    </row>
    <row r="902" spans="3:4" ht="15">
      <c r="C902" s="49"/>
      <c r="D902" s="50"/>
    </row>
    <row r="903" spans="3:4" ht="15">
      <c r="C903" s="49"/>
      <c r="D903" s="50"/>
    </row>
    <row r="904" spans="3:4" ht="15">
      <c r="C904" s="49"/>
      <c r="D904" s="50"/>
    </row>
    <row r="905" spans="3:4" ht="15">
      <c r="C905" s="49"/>
      <c r="D905" s="50"/>
    </row>
    <row r="906" spans="3:4" ht="15">
      <c r="C906" s="49"/>
      <c r="D906" s="50"/>
    </row>
    <row r="907" spans="3:4" ht="15">
      <c r="C907" s="49"/>
      <c r="D907" s="50"/>
    </row>
    <row r="908" spans="3:4" ht="15">
      <c r="C908" s="49"/>
      <c r="D908" s="50"/>
    </row>
    <row r="909" spans="3:4" ht="15">
      <c r="C909" s="49"/>
      <c r="D909" s="50"/>
    </row>
    <row r="910" spans="3:4" ht="15">
      <c r="C910" s="49"/>
      <c r="D910" s="50"/>
    </row>
    <row r="911" spans="3:4" ht="15">
      <c r="C911" s="49"/>
      <c r="D911" s="50"/>
    </row>
    <row r="912" spans="3:4" ht="15">
      <c r="C912" s="49"/>
      <c r="D912" s="50"/>
    </row>
    <row r="913" spans="3:4" ht="15">
      <c r="C913" s="49"/>
      <c r="D913" s="50"/>
    </row>
    <row r="914" spans="3:4" ht="15">
      <c r="C914" s="49"/>
      <c r="D914" s="50"/>
    </row>
    <row r="915" spans="3:4" ht="15">
      <c r="C915" s="49"/>
      <c r="D915" s="50"/>
    </row>
    <row r="916" spans="3:4" ht="15">
      <c r="C916" s="49"/>
      <c r="D916" s="50"/>
    </row>
    <row r="917" spans="3:4" ht="15">
      <c r="C917" s="49"/>
      <c r="D917" s="50"/>
    </row>
    <row r="918" spans="3:4" ht="15">
      <c r="C918" s="49"/>
      <c r="D918" s="50"/>
    </row>
    <row r="919" spans="3:4" ht="15">
      <c r="C919" s="49"/>
      <c r="D919" s="50"/>
    </row>
    <row r="920" spans="3:4" ht="15">
      <c r="C920" s="49"/>
      <c r="D920" s="50"/>
    </row>
    <row r="921" spans="3:4" ht="15">
      <c r="C921" s="49"/>
      <c r="D921" s="50"/>
    </row>
    <row r="922" spans="3:4" ht="15">
      <c r="C922" s="49"/>
      <c r="D922" s="50"/>
    </row>
    <row r="923" spans="3:4" ht="15">
      <c r="C923" s="49"/>
      <c r="D923" s="50"/>
    </row>
    <row r="924" spans="3:4" ht="15">
      <c r="C924" s="49"/>
      <c r="D924" s="50"/>
    </row>
    <row r="925" spans="3:4" ht="15">
      <c r="C925" s="49"/>
      <c r="D925" s="50"/>
    </row>
    <row r="926" spans="3:4" ht="15">
      <c r="C926" s="49"/>
      <c r="D926" s="50"/>
    </row>
    <row r="927" spans="3:4" ht="15">
      <c r="C927" s="49"/>
      <c r="D927" s="50"/>
    </row>
    <row r="928" spans="3:4" ht="15">
      <c r="C928" s="49"/>
      <c r="D928" s="50"/>
    </row>
    <row r="929" spans="3:4" ht="15">
      <c r="C929" s="49"/>
      <c r="D929" s="50"/>
    </row>
    <row r="930" spans="3:4" ht="15">
      <c r="C930" s="49"/>
      <c r="D930" s="50"/>
    </row>
    <row r="931" spans="3:4" ht="15">
      <c r="C931" s="49"/>
      <c r="D931" s="50"/>
    </row>
    <row r="932" spans="3:4" ht="15">
      <c r="C932" s="49"/>
      <c r="D932" s="50"/>
    </row>
    <row r="933" spans="3:4" ht="15">
      <c r="C933" s="49"/>
      <c r="D933" s="50"/>
    </row>
    <row r="934" spans="3:4" ht="15">
      <c r="C934" s="49"/>
      <c r="D934" s="50"/>
    </row>
    <row r="935" spans="3:4" ht="15">
      <c r="C935" s="49"/>
      <c r="D935" s="50"/>
    </row>
    <row r="936" spans="3:4" ht="15">
      <c r="C936" s="49"/>
      <c r="D936" s="50"/>
    </row>
    <row r="937" spans="3:4" ht="15">
      <c r="C937" s="49"/>
      <c r="D937" s="50"/>
    </row>
    <row r="938" spans="3:4" ht="15">
      <c r="C938" s="49"/>
      <c r="D938" s="50"/>
    </row>
    <row r="939" spans="3:4" ht="15">
      <c r="C939" s="49"/>
      <c r="D939" s="50"/>
    </row>
    <row r="940" spans="3:4" ht="15">
      <c r="C940" s="49"/>
      <c r="D940" s="50"/>
    </row>
    <row r="941" spans="3:4" ht="15">
      <c r="C941" s="49"/>
      <c r="D941" s="50"/>
    </row>
    <row r="942" spans="3:4" ht="15">
      <c r="C942" s="49"/>
      <c r="D942" s="50"/>
    </row>
    <row r="943" spans="3:4" ht="15">
      <c r="C943" s="49"/>
      <c r="D943" s="50"/>
    </row>
    <row r="944" spans="3:4" ht="15">
      <c r="C944" s="49"/>
      <c r="D944" s="50"/>
    </row>
    <row r="945" spans="3:4" ht="15">
      <c r="C945" s="49"/>
      <c r="D945" s="50"/>
    </row>
    <row r="946" spans="3:4" ht="15">
      <c r="C946" s="49"/>
      <c r="D946" s="50"/>
    </row>
    <row r="947" spans="3:4" ht="15">
      <c r="C947" s="49"/>
      <c r="D947" s="50"/>
    </row>
    <row r="948" spans="3:4" ht="15">
      <c r="C948" s="49"/>
      <c r="D948" s="50"/>
    </row>
    <row r="949" spans="3:4" ht="15">
      <c r="C949" s="49"/>
      <c r="D949" s="50"/>
    </row>
    <row r="950" spans="3:4" ht="15">
      <c r="C950" s="49"/>
      <c r="D950" s="50"/>
    </row>
    <row r="951" spans="3:4" ht="15">
      <c r="C951" s="49"/>
      <c r="D951" s="50"/>
    </row>
    <row r="952" spans="3:4" ht="15">
      <c r="C952" s="49"/>
      <c r="D952" s="50"/>
    </row>
    <row r="953" spans="3:4" ht="15">
      <c r="C953" s="49"/>
      <c r="D953" s="50"/>
    </row>
    <row r="954" spans="3:4" ht="15">
      <c r="C954" s="49"/>
      <c r="D954" s="50"/>
    </row>
    <row r="955" spans="3:4" ht="15">
      <c r="C955" s="49"/>
      <c r="D955" s="50"/>
    </row>
    <row r="956" spans="3:4" ht="15">
      <c r="C956" s="49"/>
      <c r="D956" s="50"/>
    </row>
    <row r="957" spans="3:4" ht="15">
      <c r="C957" s="49"/>
      <c r="D957" s="50"/>
    </row>
    <row r="958" spans="3:4" ht="15">
      <c r="C958" s="49"/>
      <c r="D958" s="50"/>
    </row>
    <row r="959" spans="3:4" ht="15">
      <c r="C959" s="49"/>
      <c r="D959" s="50"/>
    </row>
    <row r="960" spans="3:4" ht="15">
      <c r="C960" s="49"/>
      <c r="D960" s="50"/>
    </row>
    <row r="961" spans="3:4" ht="15">
      <c r="C961" s="49"/>
      <c r="D961" s="50"/>
    </row>
    <row r="962" spans="3:4" ht="15" hidden="1">
      <c r="C962" s="49"/>
      <c r="D962" s="25" t="s">
        <v>1</v>
      </c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D962 C15" name="ammortamento"/>
  </protectedRanges>
  <mergeCells count="7">
    <mergeCell ref="B11:C11"/>
    <mergeCell ref="B14:C14"/>
    <mergeCell ref="B6:C6"/>
    <mergeCell ref="B7:C7"/>
    <mergeCell ref="B8:C8"/>
    <mergeCell ref="B9:C9"/>
    <mergeCell ref="B10:C10"/>
  </mergeCells>
  <dataValidations count="2">
    <dataValidation type="list" allowBlank="1" showErrorMessage="1" sqref="D962 C15">
      <formula1>"Francese, Italiano"</formula1>
    </dataValidation>
    <dataValidation allowBlank="1" showErrorMessage="1" sqref="D10:D11"/>
  </dataValidations>
  <hyperlinks>
    <hyperlink ref="F11:H11" r:id="rId1" tooltip="calcolo piano di ammortamento di un leasing" display="calcolo piano di ammortamento di un leasing"/>
    <hyperlink ref="E2:H2" r:id="rId2" tooltip="Calcolo Leasing Auto Immobiliare Ecc. Con o Senza Anticipo o Riscatto" display="Calcolo Leasing Auto Immobiliare Ecc. Con o Senza Anticipo o Riscatto"/>
    <hyperlink ref="E3:H3" r:id="rId3" tooltip="Calcolo Finanziamento Auto Con Zero Anticipo E Maxi Rata Finale" display="Calcolo Finanziamento Auto Con Zero Anticipo E Maxi Rata Finale"/>
    <hyperlink ref="E4:H4" r:id="rId4" tooltip="Calcolo Nuova Rata Per Consolidamento Debiti + Liquidità Fino A 20 Anni" display="Calcolo Nuova Rata Per Consolidamento Debiti + Liquidità Fino A 20 Anni"/>
  </hyperlinks>
  <printOptions/>
  <pageMargins left="0.7" right="0.7" top="0.75" bottom="0.75" header="0.3" footer="0.3"/>
  <pageSetup orientation="portrait" paperSize="9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MediaPrestiti.it</Manager>
  <Company>www.mediaprestiti.it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ammortamento leasing excel xls 2024</dc:title>
  <dc:subject>calcolo ammortamento leasing excel</dc:subject>
  <dc:creator>MediaPrestiti.it</dc:creator>
  <cp:keywords>calcolo ammortamento leasing excel; ammortamento leasing excel; ammortamento leasing xls</cp:keywords>
  <dc:description>Foglio excel di calcolo piano di ammortamento leasing con excel xls versione 2024 by MediaPrestiti.it</dc:description>
  <cp:lastModifiedBy>Rodolfo</cp:lastModifiedBy>
  <dcterms:created xsi:type="dcterms:W3CDTF">2019-06-09T09:15:27Z</dcterms:created>
  <dcterms:modified xsi:type="dcterms:W3CDTF">2024-01-04T20:25:34Z</dcterms:modified>
  <cp:category>ammortamento excel; ammortamento leasing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ammortamento leasing excel">
    <vt:lpwstr>calcolo ammortamento leasing excel</vt:lpwstr>
  </property>
</Properties>
</file>